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H:\DEVELOPMENT SERVICES\1 ADMINISTRATIVE\Procedures &amp; Forms\Cash In Lieu\Public Works Cost Estimate Update\"/>
    </mc:Choice>
  </mc:AlternateContent>
  <workbookProtection workbookAlgorithmName="SHA-512" workbookHashValue="tXnykyeHC1xqd+ZA1htYMBOwRdSOqz/G6FUvrpdslQpA5VYuYR/dbSIjZYVkMjOa78TYCKMpH3lL2BHzehgdRg==" workbookSaltValue="PbkJmRJP6T1Y6eMittZYLg==" workbookSpinCount="100000" lockStructure="1"/>
  <bookViews>
    <workbookView xWindow="0" yWindow="0" windowWidth="35205" windowHeight="13320" activeTab="2"/>
  </bookViews>
  <sheets>
    <sheet name="COVER SHEET" sheetId="1" r:id="rId1"/>
    <sheet name="SUMMARY" sheetId="2" r:id="rId2"/>
    <sheet name="STREET" sheetId="3" r:id="rId3"/>
    <sheet name="SEWER" sheetId="4" r:id="rId4"/>
    <sheet name="STORM DRAIN" sheetId="5" r:id="rId5"/>
    <sheet name="GRADING" sheetId="6" r:id="rId6"/>
  </sheets>
  <definedNames>
    <definedName name="_xlnm.Print_Area" localSheetId="2">STREET!$A$1:$F$232</definedName>
    <definedName name="Z_7516BD35_1D1C_4873_9788_01FE23628BF7_.wvu.PrintArea" localSheetId="2" hidden="1">STREET!$A$1:$F$268</definedName>
  </definedNames>
  <calcPr calcId="162913"/>
  <customWorkbookViews>
    <customWorkbookView name="Esperanza Rios - Personal View" guid="{7516BD35-1D1C-4873-9788-01FE23628BF7}" mergeInterval="0" personalView="1" xWindow="345" yWindow="188" windowWidth="1920" windowHeight="1029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5" l="1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200" i="3"/>
  <c r="F199" i="3"/>
  <c r="F198" i="3"/>
  <c r="F197" i="3"/>
  <c r="F196" i="3"/>
  <c r="F195" i="3"/>
  <c r="F194" i="3"/>
  <c r="F193" i="3"/>
  <c r="F192" i="3"/>
  <c r="F191" i="3"/>
  <c r="F190" i="3"/>
  <c r="F189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204" i="3" l="1"/>
  <c r="H32" i="2" l="1"/>
  <c r="F50" i="6" l="1"/>
  <c r="F49" i="6"/>
  <c r="F48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78" i="3"/>
  <c r="F136" i="3"/>
  <c r="F57" i="6" l="1"/>
  <c r="H41" i="2" s="1"/>
  <c r="F59" i="6"/>
  <c r="H40" i="2" s="1"/>
  <c r="F45" i="6"/>
  <c r="F60" i="6" l="1"/>
  <c r="F181" i="3"/>
  <c r="F180" i="3"/>
  <c r="F179" i="3"/>
  <c r="F177" i="3"/>
  <c r="F176" i="3"/>
  <c r="F175" i="3"/>
  <c r="F174" i="3"/>
  <c r="F173" i="3"/>
  <c r="F172" i="3"/>
  <c r="F171" i="3"/>
  <c r="F170" i="3"/>
  <c r="F169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81" i="5" l="1"/>
  <c r="F185" i="3"/>
  <c r="F66" i="4"/>
  <c r="F60" i="5"/>
  <c r="F140" i="3"/>
  <c r="F165" i="3"/>
  <c r="F96" i="3"/>
  <c r="F83" i="5" l="1"/>
  <c r="F85" i="5" s="1"/>
  <c r="F68" i="4"/>
  <c r="F206" i="3"/>
  <c r="H33" i="2"/>
  <c r="H31" i="2" l="1"/>
  <c r="H42" i="2" s="1"/>
  <c r="H30" i="2"/>
  <c r="F208" i="3"/>
  <c r="H29" i="2" l="1"/>
  <c r="H37" i="2" s="1"/>
  <c r="H38" i="2" s="1"/>
</calcChain>
</file>

<file path=xl/sharedStrings.xml><?xml version="1.0" encoding="utf-8"?>
<sst xmlns="http://schemas.openxmlformats.org/spreadsheetml/2006/main" count="680" uniqueCount="346">
  <si>
    <t>CONSTRUCTION COST ESTIMATE</t>
  </si>
  <si>
    <t>COVER SHEET</t>
  </si>
  <si>
    <t xml:space="preserve">Date:  </t>
  </si>
  <si>
    <t xml:space="preserve">Project Number:  </t>
  </si>
  <si>
    <t xml:space="preserve">Location:  </t>
  </si>
  <si>
    <t xml:space="preserve">Computed By:  </t>
  </si>
  <si>
    <t xml:space="preserve"> Contact Phone No: </t>
  </si>
  <si>
    <t>Prepared  by:</t>
  </si>
  <si>
    <t>Date:</t>
  </si>
  <si>
    <t>Signature:</t>
  </si>
  <si>
    <t>Engineers Stamp</t>
  </si>
  <si>
    <t xml:space="preserve"> </t>
  </si>
  <si>
    <t>SUMMARY</t>
  </si>
  <si>
    <t>Project Number:</t>
  </si>
  <si>
    <t>Location:</t>
  </si>
  <si>
    <t>Computed By:</t>
  </si>
  <si>
    <t>Contact Phone No:</t>
  </si>
  <si>
    <t>TRACT NO.</t>
  </si>
  <si>
    <t>DISTRICT  MAP  NO.</t>
  </si>
  <si>
    <t>LIMITS  :</t>
  </si>
  <si>
    <t>DEVELOPER  :</t>
  </si>
  <si>
    <t>Water  Improvement  (Verified by  Water  Engineering)*</t>
  </si>
  <si>
    <t>Electrical  Improvement  (Verified by  Electrical  Engineering)*</t>
  </si>
  <si>
    <t>*Calculated as part of Street Improvements, itemized here for bond release purposes</t>
  </si>
  <si>
    <t>PERFORMANCE (100%) (Public Street and Utilities)</t>
  </si>
  <si>
    <t xml:space="preserve">LABOR  AND  MATERIALS </t>
  </si>
  <si>
    <t xml:space="preserve">  (50%  of  Performance)</t>
  </si>
  <si>
    <t>MONUMENTATION  (Per Land Surveyor's estimate)</t>
  </si>
  <si>
    <t>GRADING AND ON-SITE EROSION/SEDIMENT CONTROL</t>
  </si>
  <si>
    <t xml:space="preserve">SLOPE LANDSCAPING  AND  IRRIGATION  </t>
  </si>
  <si>
    <t>STORM DRAIN MAINTENANCE (50% of SD items in Performance Bond)</t>
  </si>
  <si>
    <t>STREET IMPROVEMENTS</t>
  </si>
  <si>
    <t>STREET ITEM</t>
  </si>
  <si>
    <t>UNIT</t>
  </si>
  <si>
    <t>UNIT PRICE</t>
  </si>
  <si>
    <t>QUANTITY</t>
  </si>
  <si>
    <t>COST</t>
  </si>
  <si>
    <t>Abandoning miscellaneous sub-structures</t>
  </si>
  <si>
    <t>EA</t>
  </si>
  <si>
    <t>Adjust frames</t>
  </si>
  <si>
    <t>Adjust survey monument to grade</t>
  </si>
  <si>
    <t>SY</t>
  </si>
  <si>
    <t>SF</t>
  </si>
  <si>
    <t>Asphalt Concrete Pavement</t>
  </si>
  <si>
    <t>TON</t>
  </si>
  <si>
    <t>Asphlic concrete curb</t>
  </si>
  <si>
    <t>LF</t>
  </si>
  <si>
    <t>Cement grout seal</t>
  </si>
  <si>
    <t>CY</t>
  </si>
  <si>
    <t>Chain link fence gate</t>
  </si>
  <si>
    <t xml:space="preserve">Chain link gate, 4' </t>
  </si>
  <si>
    <t>Chank link fence</t>
  </si>
  <si>
    <t xml:space="preserve">Clearing and grubbing </t>
  </si>
  <si>
    <t xml:space="preserve">Cold plane </t>
  </si>
  <si>
    <t>Concrete Bus Bay</t>
  </si>
  <si>
    <t>Concrete ribbon curb</t>
  </si>
  <si>
    <t>Concrete roll curb</t>
  </si>
  <si>
    <t xml:space="preserve">Concrete sidewalk </t>
  </si>
  <si>
    <t>Concrete valley gutter</t>
  </si>
  <si>
    <t>Concrete valley gutters and aprons</t>
  </si>
  <si>
    <t>Concrete v-ditch</t>
  </si>
  <si>
    <t>Construct 6" AC berm</t>
  </si>
  <si>
    <t>Construct AC berm (4")</t>
  </si>
  <si>
    <t>Construct AC berm (8")</t>
  </si>
  <si>
    <t>Construct AC pavement driveway</t>
  </si>
  <si>
    <t>Construct access ramp (per APWA with truncated domes)</t>
  </si>
  <si>
    <t>Construct concrete cross gutter, STD 121-A</t>
  </si>
  <si>
    <t>Construct concrete driveway</t>
  </si>
  <si>
    <t>Construct concrete sidewalk (per std. 110)</t>
  </si>
  <si>
    <t xml:space="preserve">Construct concrete slough wall </t>
  </si>
  <si>
    <t>Construct curb and gutter, Type A or B</t>
  </si>
  <si>
    <t>Construct curb and gutter, Type C or D</t>
  </si>
  <si>
    <t>Construct curb, Type A per STD 120</t>
  </si>
  <si>
    <t>Construct information signs</t>
  </si>
  <si>
    <t>Construct median curb depression</t>
  </si>
  <si>
    <t>Construct median paving</t>
  </si>
  <si>
    <t>Construct parkway culvert</t>
  </si>
  <si>
    <t>Construct Soil Cement- Portland Cement</t>
  </si>
  <si>
    <t>Construct stamped pattern concrete</t>
  </si>
  <si>
    <t>Construct stop sign, bar and legend</t>
  </si>
  <si>
    <t>Construct traffic/street sign</t>
  </si>
  <si>
    <t xml:space="preserve">Constuct PCC Bus Pad </t>
  </si>
  <si>
    <t>Excavation</t>
  </si>
  <si>
    <t>Median backfill</t>
  </si>
  <si>
    <t>Median excavation</t>
  </si>
  <si>
    <t>PCC Pavement</t>
  </si>
  <si>
    <t>Precast Concrete curbs</t>
  </si>
  <si>
    <t>Reconstuct catch basin</t>
  </si>
  <si>
    <t>Remove &amp; relocate water meter</t>
  </si>
  <si>
    <t xml:space="preserve">Remove &amp; Replace Driveway, 4" PCC </t>
  </si>
  <si>
    <t xml:space="preserve">Remove &amp; Replace Driveway, 6" PCC </t>
  </si>
  <si>
    <t>Remove and reset chain link fence</t>
  </si>
  <si>
    <t>Remove catch basin</t>
  </si>
  <si>
    <t>Remove concrete pavement</t>
  </si>
  <si>
    <t>Remove cross gutter</t>
  </si>
  <si>
    <t>Remove curb</t>
  </si>
  <si>
    <t>Remove curb and gutter</t>
  </si>
  <si>
    <t>Remove existing asphalt</t>
  </si>
  <si>
    <t>Remove fire hydrant</t>
  </si>
  <si>
    <t>Remove guard rail</t>
  </si>
  <si>
    <t>Remove parkway culvert</t>
  </si>
  <si>
    <t>Remove sidewalk</t>
  </si>
  <si>
    <t>LS</t>
  </si>
  <si>
    <t>Remove sign</t>
  </si>
  <si>
    <t>Slurry Seal</t>
  </si>
  <si>
    <t>Tubular steel rolling gate</t>
  </si>
  <si>
    <t>Tubular Steel Swing Gate</t>
  </si>
  <si>
    <t>Wire Fence</t>
  </si>
  <si>
    <t>STREET ITEMS SUBTOTAL</t>
  </si>
  <si>
    <t>TRAFFIC ITEM</t>
  </si>
  <si>
    <t>12" solid white crosswalk/stop bar (thermoplastic)</t>
  </si>
  <si>
    <t>12" yellow crosswalk (thermoplastic)</t>
  </si>
  <si>
    <t>4" broken white lane line</t>
  </si>
  <si>
    <t>4" broken yellow lane line (Std. # 450-A)</t>
  </si>
  <si>
    <t>4" solid white lane line (Std. # 452-B)</t>
  </si>
  <si>
    <t>4" solid yellow lane line (Std. # 460)</t>
  </si>
  <si>
    <t>6" Broken white bike lane line</t>
  </si>
  <si>
    <t>6" White bike lane line</t>
  </si>
  <si>
    <t>8' letter legend (thermoplastic)</t>
  </si>
  <si>
    <t>8' turn arrow (thermoplastic)</t>
  </si>
  <si>
    <t>8' turn arrow/lane drop (thermoplastic)</t>
  </si>
  <si>
    <t>8' yellow/white letter legend (thermoplastic)</t>
  </si>
  <si>
    <t>8" solid white lane line</t>
  </si>
  <si>
    <t>Adjust sign to grade</t>
  </si>
  <si>
    <t>Adjust traffic signal base to grade</t>
  </si>
  <si>
    <t>Adjust traffic signal pull box to grade</t>
  </si>
  <si>
    <t>Bike lane symbol with arrow</t>
  </si>
  <si>
    <t>Blue marker</t>
  </si>
  <si>
    <t>Double yellow centerline (Std. # 453-A)</t>
  </si>
  <si>
    <t>Flexible metal guardrail</t>
  </si>
  <si>
    <t>Guardpost and bollards</t>
  </si>
  <si>
    <t>Install traffic signal loops</t>
  </si>
  <si>
    <t>Parking Stall Marking (1 Stall)</t>
  </si>
  <si>
    <t>Relocate sign (Install Sign)</t>
  </si>
  <si>
    <t>Signing/Striping</t>
  </si>
  <si>
    <t>Signs: railroad, roadside, street, traffic</t>
  </si>
  <si>
    <t>Temporary traffic signs</t>
  </si>
  <si>
    <t>Traffic signal face</t>
  </si>
  <si>
    <t>Traffic signal mast</t>
  </si>
  <si>
    <t>Traffic signal pole</t>
  </si>
  <si>
    <t>Two-way left turn lane per STD 454-C</t>
  </si>
  <si>
    <t>Type "AY" marker</t>
  </si>
  <si>
    <t>Type "C" marker</t>
  </si>
  <si>
    <t>Type "D" marker</t>
  </si>
  <si>
    <t>Type "G" marker</t>
  </si>
  <si>
    <t>TRAFFIC ITEMS SUBTOTAL</t>
  </si>
  <si>
    <t>LANDSCAPING ITEM</t>
  </si>
  <si>
    <t>1 gallon shrub</t>
  </si>
  <si>
    <t>15 gallon shrubs</t>
  </si>
  <si>
    <t>24" box tree</t>
  </si>
  <si>
    <t>36" box palm tree</t>
  </si>
  <si>
    <t>36" box tree</t>
  </si>
  <si>
    <t>5 gallon ground cover</t>
  </si>
  <si>
    <t>5 gallon shrubs</t>
  </si>
  <si>
    <t>Arbor guards</t>
  </si>
  <si>
    <t>Concrete mow strip</t>
  </si>
  <si>
    <t>Imported top soil</t>
  </si>
  <si>
    <t>Moisture barrier (36" deep)</t>
  </si>
  <si>
    <t>PVC Irrigation Pipe</t>
  </si>
  <si>
    <t>Root Barrier</t>
  </si>
  <si>
    <t>Soil preparation/Fine grading</t>
  </si>
  <si>
    <t>Turf</t>
  </si>
  <si>
    <t>Turf replacement</t>
  </si>
  <si>
    <t>LANDSCAPING ITEMS SUBTOTAL</t>
  </si>
  <si>
    <t>1 phase transformer</t>
  </si>
  <si>
    <t>3 phase transformer</t>
  </si>
  <si>
    <t>Adjust electrical vault manhole to grade</t>
  </si>
  <si>
    <t>Adjust electrical vault to grade</t>
  </si>
  <si>
    <t>Copper wire</t>
  </si>
  <si>
    <t xml:space="preserve">Pull box </t>
  </si>
  <si>
    <t>PVC Electrical conduit</t>
  </si>
  <si>
    <t>Relocate electric vent</t>
  </si>
  <si>
    <t>Rigid metal electrical conduit</t>
  </si>
  <si>
    <t>Uninterruptible power supply systems</t>
  </si>
  <si>
    <t>ELECTRICAL ITEMS SUBTOTAL</t>
  </si>
  <si>
    <t>SEWER IMPROVEMENTS</t>
  </si>
  <si>
    <t>SEWER ITEM</t>
  </si>
  <si>
    <t>10" lining for mainline</t>
  </si>
  <si>
    <t xml:space="preserve">15" lining for mainline </t>
  </si>
  <si>
    <t>8" Lining for mainline</t>
  </si>
  <si>
    <t>Adjust manhole to grade</t>
  </si>
  <si>
    <t xml:space="preserve">Cleaning sewer line prior to lining </t>
  </si>
  <si>
    <t>Dewatering</t>
  </si>
  <si>
    <t>DLR</t>
  </si>
  <si>
    <t>Manhole 0-10 ft</t>
  </si>
  <si>
    <t>Manhole 10-20 ft</t>
  </si>
  <si>
    <t>Manhole 20-30 ft</t>
  </si>
  <si>
    <t>Pressure Manhole</t>
  </si>
  <si>
    <t>SEWER ITEMS SUBTOTAL</t>
  </si>
  <si>
    <t>STROM DRAIN IMPROVEMENTS</t>
  </si>
  <si>
    <t>STORM DRAIN ITEM</t>
  </si>
  <si>
    <t>Construct 10" PVC natural air ventilation duct</t>
  </si>
  <si>
    <t>Construct 18"  RCP</t>
  </si>
  <si>
    <t>Construct 21" RCP</t>
  </si>
  <si>
    <t>Construct 24" RCP</t>
  </si>
  <si>
    <t>Construct 27" RCP</t>
  </si>
  <si>
    <t>Construct 30" RCP</t>
  </si>
  <si>
    <t>Construct 36" RCP</t>
  </si>
  <si>
    <t>Construct 42" RCP</t>
  </si>
  <si>
    <t>Construct 54" RCP</t>
  </si>
  <si>
    <t>Construct 60" RCP</t>
  </si>
  <si>
    <t>Construct 72" RCP</t>
  </si>
  <si>
    <t>Construct brick and mortar plug</t>
  </si>
  <si>
    <t>Construct catch basin No.  4 (4 grates)</t>
  </si>
  <si>
    <t>Construct catch basin No. 4 (1 grate)</t>
  </si>
  <si>
    <t>Construct downdrain to pipe transition</t>
  </si>
  <si>
    <t>Construct drainage ditch</t>
  </si>
  <si>
    <t>Construct drop inlet</t>
  </si>
  <si>
    <t>Construct junction structure  No.  2</t>
  </si>
  <si>
    <t>Construct junction structure  No. 4</t>
  </si>
  <si>
    <t>Construct junction structure  No. 5</t>
  </si>
  <si>
    <t>Construct local depression (Std 313)</t>
  </si>
  <si>
    <t>Construct Manhole No.  1</t>
  </si>
  <si>
    <t>Construct Manhole to Pipe (APWA 321-1)</t>
  </si>
  <si>
    <t>Construct PCC drainage channel</t>
  </si>
  <si>
    <t>Construct stencil at catch basin</t>
  </si>
  <si>
    <t>Construction concrete collar</t>
  </si>
  <si>
    <t>Curb inlet</t>
  </si>
  <si>
    <t>Curb opening catch basin</t>
  </si>
  <si>
    <t>Drain removal</t>
  </si>
  <si>
    <t>Drainage Scupper</t>
  </si>
  <si>
    <t>Furnish and install 8" gate valve and box</t>
  </si>
  <si>
    <t>PVC liner</t>
  </si>
  <si>
    <t>Reconstruct existing manhole</t>
  </si>
  <si>
    <t xml:space="preserve">Reinforced concrete trapezoidal channel </t>
  </si>
  <si>
    <t>Remove culvert</t>
  </si>
  <si>
    <t>Remove PVC ventilation duct</t>
  </si>
  <si>
    <t>Single Grating Catch Basin (Alley)</t>
  </si>
  <si>
    <t>STORM DRAIN ITEMS SUBTOTAL</t>
  </si>
  <si>
    <t>BMP ITEM</t>
  </si>
  <si>
    <t>Concrete washout</t>
  </si>
  <si>
    <t>Fiber Mat</t>
  </si>
  <si>
    <t>Fiber Rolls</t>
  </si>
  <si>
    <t>Gravel bag</t>
  </si>
  <si>
    <t>Hydraulic Mulch</t>
  </si>
  <si>
    <t>Hydro-Seed</t>
  </si>
  <si>
    <t>Inlet marker</t>
  </si>
  <si>
    <t xml:space="preserve">EA </t>
  </si>
  <si>
    <t>Inlet protection (sediment)</t>
  </si>
  <si>
    <t>Jute mat</t>
  </si>
  <si>
    <t>Silt Fence</t>
  </si>
  <si>
    <t>Stabilized construction entrance</t>
  </si>
  <si>
    <t>Straw bales</t>
  </si>
  <si>
    <t>Straw mat</t>
  </si>
  <si>
    <t>Temporary washout</t>
  </si>
  <si>
    <t>BMP ITEMS SUBTOTAL</t>
  </si>
  <si>
    <r>
      <t xml:space="preserve">WATER ITEMS </t>
    </r>
    <r>
      <rPr>
        <b/>
        <sz val="8"/>
        <color theme="1"/>
        <rFont val="Calibri"/>
        <family val="2"/>
        <scheme val="minor"/>
      </rPr>
      <t>*Verification by Public Utilities Water Egineering</t>
    </r>
  </si>
  <si>
    <t>Adjust water valve to grade, STD W-150</t>
  </si>
  <si>
    <t xml:space="preserve">Channel and ditch excavation </t>
  </si>
  <si>
    <t xml:space="preserve">Cut &amp; Cap existing water lateral </t>
  </si>
  <si>
    <t>Cut and plug existing waterline</t>
  </si>
  <si>
    <t>Fire Hydrant Assembly</t>
  </si>
  <si>
    <t xml:space="preserve">Remove and salvage Fire Hydrant </t>
  </si>
  <si>
    <t>Remove water vault</t>
  </si>
  <si>
    <t>Valve Removal</t>
  </si>
  <si>
    <t>Waterpipe removal</t>
  </si>
  <si>
    <t>WATER ITEM SUBTOTAL</t>
  </si>
  <si>
    <t>GRADING</t>
  </si>
  <si>
    <t>GRADING ITEM</t>
  </si>
  <si>
    <t>Clear and grub</t>
  </si>
  <si>
    <t>Concrete Retaining Wall Drainage System</t>
  </si>
  <si>
    <t>Down Drain</t>
  </si>
  <si>
    <t>Erosioin and Sediment Control</t>
  </si>
  <si>
    <t>Fill</t>
  </si>
  <si>
    <t>Finish grading</t>
  </si>
  <si>
    <t xml:space="preserve">Geotextiles -  Revegitation Mat </t>
  </si>
  <si>
    <t>Geotextiles - Non-woven filter fabric</t>
  </si>
  <si>
    <t>Geotextiles - Woven Filter Fabric</t>
  </si>
  <si>
    <t>Grouted Riprap</t>
  </si>
  <si>
    <t>Hiking and Equestrain Trail</t>
  </si>
  <si>
    <t>Retaining Wall</t>
  </si>
  <si>
    <t>Rip Rap per city standard detail 336</t>
  </si>
  <si>
    <t>Riprap</t>
  </si>
  <si>
    <t>Shoring (Subsurface structure)</t>
  </si>
  <si>
    <t>Stump removal</t>
  </si>
  <si>
    <t>Terrace Drain</t>
  </si>
  <si>
    <t>Tree removal</t>
  </si>
  <si>
    <t>GRADING ITEM SUBTOTAL</t>
  </si>
  <si>
    <t>SLOPE LANDSCAPING &amp; IRRIGATION ITEM</t>
  </si>
  <si>
    <t xml:space="preserve"> Slopes (greater than 5 feet in height)</t>
  </si>
  <si>
    <t xml:space="preserve"> Retaining Walls landscape screening</t>
  </si>
  <si>
    <t>Segmental Walls (face of wall)</t>
  </si>
  <si>
    <t>SLOPE LANDSCAPING &amp; IRRIGATION ITEMS SUBTOTAL</t>
  </si>
  <si>
    <t>SLOPE LANDSCAPING BOND (100% OF SUBTOTAL)</t>
  </si>
  <si>
    <t>Landscape &amp; Irrigation</t>
  </si>
  <si>
    <t>Tree Removal</t>
  </si>
  <si>
    <t>Relocate catch basin</t>
  </si>
  <si>
    <t xml:space="preserve">Relocate Water meter </t>
  </si>
  <si>
    <t>Relocate Water vault (above ground)</t>
  </si>
  <si>
    <t xml:space="preserve">Relocate electrical vault </t>
  </si>
  <si>
    <t>WQMP BMP's</t>
  </si>
  <si>
    <t>Abandon old and install new fire hydrant</t>
  </si>
  <si>
    <t>Curb Drain</t>
  </si>
  <si>
    <t>New/Relocate traffic signal and pull boxes, 4 corners (If only one corner, then $125,000</t>
  </si>
  <si>
    <t xml:space="preserve">LS </t>
  </si>
  <si>
    <r>
      <t xml:space="preserve">ELECTRICAL ITEMS </t>
    </r>
    <r>
      <rPr>
        <b/>
        <sz val="8"/>
        <color theme="1"/>
        <rFont val="Calibri"/>
        <family val="2"/>
        <scheme val="minor"/>
      </rPr>
      <t>*Verification by Electrical Egineering</t>
    </r>
  </si>
  <si>
    <t xml:space="preserve">Remove street light </t>
  </si>
  <si>
    <t>GRADING BOND ((30% OF CUT + FILL) + (100% OF GRADING/DRAINAGE ITEMS) SUBTOTAL)</t>
  </si>
  <si>
    <t>Street  Improvements  (Incl.  10%  Contingency)</t>
  </si>
  <si>
    <t>TOTAL INCLUDING 10% CONTINGENCY</t>
  </si>
  <si>
    <t>Sewer   Improvements  (Incl.  10%  Contingency)</t>
  </si>
  <si>
    <t>Storm  Drain  Improvements  (Incl.  10%  Contingency)</t>
  </si>
  <si>
    <t>SUBTOTAL (STREET, TRAFFIC, LANDSCAPING, ELECTRICAL AND WATER)</t>
  </si>
  <si>
    <t>SUBTOTAL (STORM DRAIN AND BMP'S)</t>
  </si>
  <si>
    <t xml:space="preserve">Street light </t>
  </si>
  <si>
    <t>Traffic Control (Input lump sum) 10% of total</t>
  </si>
  <si>
    <t>Agregate Base</t>
  </si>
  <si>
    <t>8" PCC Pavement</t>
  </si>
  <si>
    <t>Concrete Driveway, APWA Std Plan 114-A</t>
  </si>
  <si>
    <t>Concrete Driveway, APWA Std Plan 115-B</t>
  </si>
  <si>
    <t>Construct concrete pad (12" thick)</t>
  </si>
  <si>
    <t>Mulch (3" deep)</t>
  </si>
  <si>
    <t>Mobilization, Permits, Bonds, Insurance, Construction Scheduling, Demobilization</t>
  </si>
  <si>
    <t>Traffic Control (Permit Process, Approved Traffic Control Plans, etc.)</t>
  </si>
  <si>
    <t>Construction Information Signs</t>
  </si>
  <si>
    <t>Sheeting, Shoring and Bracing (OSHA permit)</t>
  </si>
  <si>
    <t>Potholing and Utility Location</t>
  </si>
  <si>
    <t>Pre-Construction CCTV</t>
  </si>
  <si>
    <t>Post-Construction CCTV</t>
  </si>
  <si>
    <t>Sewer Bypassing Plan and Spill Prevention and Emergency Plan</t>
  </si>
  <si>
    <t>Remove and Dispose Existing Sewer Manhole and Base</t>
  </si>
  <si>
    <t>Connect Existing Service Lateral to New Sewer</t>
  </si>
  <si>
    <t>Connect Existing Sewer to New Manhole</t>
  </si>
  <si>
    <t>Adjust Manhole to Grade</t>
  </si>
  <si>
    <t>Construct 48-inch I.D. Std. Manhole</t>
  </si>
  <si>
    <t>Construct 60-inch I.D. Std. Manhole</t>
  </si>
  <si>
    <t xml:space="preserve">Construct 8-inch VCP Sewer </t>
  </si>
  <si>
    <t xml:space="preserve">Construct 10-inch VCP Sewer </t>
  </si>
  <si>
    <t xml:space="preserve">Construct 12-inch VCP Sewer </t>
  </si>
  <si>
    <t xml:space="preserve">Construct 15-inch VCP Sewer </t>
  </si>
  <si>
    <t xml:space="preserve">Construct 18-inch VCP Sewer </t>
  </si>
  <si>
    <t xml:space="preserve">Construct 21-inch VCP Sewer </t>
  </si>
  <si>
    <t>OCSD Manhole Connection (permit, application, etc.)</t>
  </si>
  <si>
    <t>Remove and Dispose Existing Sewer</t>
  </si>
  <si>
    <t>Rechannel Manhole</t>
  </si>
  <si>
    <t>Reconstruct Manhole</t>
  </si>
  <si>
    <t>Construct 8-inch VCP Sewer Stub</t>
  </si>
  <si>
    <t>Slurry Backfill of Abandoned Sewer Pipe</t>
  </si>
  <si>
    <t>Abandon in Place Existing VCP Sewer</t>
  </si>
  <si>
    <t>Construct Double Brick and Motor Bulkhead</t>
  </si>
  <si>
    <t>As-Built Plans</t>
  </si>
  <si>
    <t>Construct Sanitary Sewer Cleanout</t>
  </si>
  <si>
    <t>Construct Concrete Encasement/Blanket</t>
  </si>
  <si>
    <t>Wye Connector to sewer main</t>
  </si>
  <si>
    <t>Asphalt Concrete</t>
  </si>
  <si>
    <t xml:space="preserve">AC Planing (1 lane wide)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</si>
</sst>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;[Red]&quot;$&quot;#,##0"/>
    <numFmt numFmtId="165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NumberFormat="1" applyBorder="1" applyAlignment="1"/>
    <xf numFmtId="16" fontId="0" fillId="0" borderId="0" xfId="0" applyNumberFormat="1" applyBorder="1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right"/>
    </xf>
    <xf numFmtId="0" fontId="0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/>
    <xf numFmtId="165" fontId="0" fillId="0" borderId="0" xfId="0" applyNumberFormat="1" applyProtection="1"/>
    <xf numFmtId="165" fontId="0" fillId="0" borderId="0" xfId="0" applyNumberFormat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</xf>
    <xf numFmtId="165" fontId="1" fillId="2" borderId="14" xfId="0" applyNumberFormat="1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 applyProtection="1"/>
    <xf numFmtId="165" fontId="0" fillId="0" borderId="17" xfId="0" applyNumberFormat="1" applyBorder="1" applyProtection="1"/>
    <xf numFmtId="0" fontId="0" fillId="0" borderId="17" xfId="0" applyBorder="1" applyProtection="1">
      <protection locked="0"/>
    </xf>
    <xf numFmtId="165" fontId="0" fillId="0" borderId="18" xfId="0" applyNumberFormat="1" applyBorder="1"/>
    <xf numFmtId="0" fontId="0" fillId="0" borderId="19" xfId="0" applyBorder="1"/>
    <xf numFmtId="0" fontId="0" fillId="0" borderId="20" xfId="0" applyBorder="1" applyProtection="1"/>
    <xf numFmtId="165" fontId="0" fillId="0" borderId="20" xfId="0" applyNumberFormat="1" applyBorder="1" applyProtection="1"/>
    <xf numFmtId="0" fontId="0" fillId="0" borderId="20" xfId="0" applyBorder="1" applyProtection="1">
      <protection locked="0"/>
    </xf>
    <xf numFmtId="165" fontId="0" fillId="0" borderId="21" xfId="0" applyNumberFormat="1" applyBorder="1"/>
    <xf numFmtId="0" fontId="0" fillId="0" borderId="20" xfId="0" applyBorder="1" applyAlignment="1" applyProtection="1">
      <alignment wrapText="1"/>
    </xf>
    <xf numFmtId="165" fontId="0" fillId="0" borderId="20" xfId="0" applyNumberFormat="1" applyBorder="1" applyProtection="1">
      <protection locked="0"/>
    </xf>
    <xf numFmtId="165" fontId="0" fillId="0" borderId="21" xfId="0" applyNumberFormat="1" applyBorder="1" applyProtection="1">
      <protection locked="0"/>
    </xf>
    <xf numFmtId="0" fontId="0" fillId="0" borderId="22" xfId="0" applyBorder="1"/>
    <xf numFmtId="0" fontId="0" fillId="0" borderId="23" xfId="0" applyBorder="1" applyProtection="1">
      <protection locked="0"/>
    </xf>
    <xf numFmtId="165" fontId="0" fillId="0" borderId="23" xfId="0" applyNumberFormat="1" applyBorder="1" applyProtection="1">
      <protection locked="0"/>
    </xf>
    <xf numFmtId="165" fontId="0" fillId="0" borderId="24" xfId="0" applyNumberFormat="1" applyBorder="1" applyProtection="1">
      <protection locked="0"/>
    </xf>
    <xf numFmtId="165" fontId="1" fillId="0" borderId="0" xfId="0" applyNumberFormat="1" applyFont="1" applyProtection="1"/>
    <xf numFmtId="0" fontId="1" fillId="0" borderId="0" xfId="0" applyFont="1" applyAlignment="1" applyProtection="1">
      <alignment horizontal="right"/>
      <protection locked="0"/>
    </xf>
    <xf numFmtId="165" fontId="1" fillId="2" borderId="15" xfId="0" applyNumberFormat="1" applyFont="1" applyFill="1" applyBorder="1" applyAlignment="1" applyProtection="1">
      <alignment horizontal="center"/>
    </xf>
    <xf numFmtId="0" fontId="1" fillId="2" borderId="13" xfId="0" applyFont="1" applyFill="1" applyBorder="1"/>
    <xf numFmtId="0" fontId="1" fillId="2" borderId="14" xfId="0" applyFont="1" applyFill="1" applyBorder="1" applyProtection="1"/>
    <xf numFmtId="165" fontId="1" fillId="2" borderId="14" xfId="0" applyNumberFormat="1" applyFont="1" applyFill="1" applyBorder="1" applyProtection="1"/>
    <xf numFmtId="0" fontId="1" fillId="2" borderId="14" xfId="0" applyFont="1" applyFill="1" applyBorder="1" applyProtection="1">
      <protection locked="0"/>
    </xf>
    <xf numFmtId="165" fontId="1" fillId="2" borderId="15" xfId="0" applyNumberFormat="1" applyFont="1" applyFill="1" applyBorder="1"/>
    <xf numFmtId="0" fontId="0" fillId="0" borderId="0" xfId="0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5" fontId="0" fillId="0" borderId="18" xfId="0" applyNumberFormat="1" applyBorder="1" applyProtection="1"/>
    <xf numFmtId="165" fontId="0" fillId="0" borderId="21" xfId="0" applyNumberFormat="1" applyBorder="1" applyProtection="1"/>
    <xf numFmtId="0" fontId="0" fillId="0" borderId="19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8" xfId="0" applyBorder="1"/>
    <xf numFmtId="0" fontId="0" fillId="0" borderId="9" xfId="0" applyBorder="1" applyProtection="1"/>
    <xf numFmtId="165" fontId="0" fillId="0" borderId="9" xfId="0" applyNumberFormat="1" applyBorder="1" applyProtection="1"/>
    <xf numFmtId="0" fontId="1" fillId="0" borderId="9" xfId="0" applyFont="1" applyBorder="1" applyAlignment="1" applyProtection="1">
      <alignment horizontal="right"/>
      <protection locked="0"/>
    </xf>
    <xf numFmtId="165" fontId="0" fillId="0" borderId="10" xfId="0" applyNumberFormat="1" applyBorder="1"/>
    <xf numFmtId="165" fontId="6" fillId="0" borderId="20" xfId="0" applyNumberFormat="1" applyFont="1" applyBorder="1" applyProtection="1"/>
    <xf numFmtId="0" fontId="6" fillId="0" borderId="17" xfId="0" applyFont="1" applyBorder="1" applyProtection="1"/>
    <xf numFmtId="165" fontId="6" fillId="0" borderId="17" xfId="0" applyNumberFormat="1" applyFont="1" applyBorder="1" applyProtection="1"/>
    <xf numFmtId="0" fontId="6" fillId="0" borderId="20" xfId="0" applyFont="1" applyBorder="1" applyProtection="1"/>
    <xf numFmtId="165" fontId="6" fillId="0" borderId="20" xfId="0" applyNumberFormat="1" applyFont="1" applyFill="1" applyBorder="1" applyProtection="1"/>
    <xf numFmtId="0" fontId="6" fillId="0" borderId="20" xfId="0" applyFont="1" applyBorder="1" applyAlignment="1" applyProtection="1">
      <alignment wrapText="1"/>
    </xf>
    <xf numFmtId="0" fontId="6" fillId="0" borderId="17" xfId="0" applyFont="1" applyBorder="1" applyProtection="1">
      <protection locked="0"/>
    </xf>
    <xf numFmtId="165" fontId="6" fillId="0" borderId="18" xfId="0" applyNumberFormat="1" applyFont="1" applyBorder="1"/>
    <xf numFmtId="0" fontId="6" fillId="0" borderId="20" xfId="0" applyFont="1" applyBorder="1" applyProtection="1">
      <protection locked="0"/>
    </xf>
    <xf numFmtId="165" fontId="6" fillId="0" borderId="21" xfId="0" applyNumberFormat="1" applyFont="1" applyBorder="1"/>
    <xf numFmtId="165" fontId="6" fillId="0" borderId="20" xfId="0" applyNumberFormat="1" applyFont="1" applyBorder="1" applyProtection="1">
      <protection locked="0"/>
    </xf>
    <xf numFmtId="165" fontId="6" fillId="0" borderId="21" xfId="0" applyNumberFormat="1" applyFont="1" applyBorder="1" applyProtection="1">
      <protection locked="0"/>
    </xf>
    <xf numFmtId="0" fontId="0" fillId="0" borderId="0" xfId="0" applyAlignment="1">
      <alignment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wrapText="1"/>
      <protection locked="0"/>
    </xf>
    <xf numFmtId="0" fontId="6" fillId="0" borderId="17" xfId="0" applyFont="1" applyBorder="1" applyAlignment="1" applyProtection="1">
      <alignment wrapText="1"/>
    </xf>
    <xf numFmtId="0" fontId="6" fillId="0" borderId="17" xfId="0" applyFont="1" applyBorder="1" applyAlignment="1" applyProtection="1">
      <alignment horizontal="center" vertical="center"/>
    </xf>
    <xf numFmtId="165" fontId="6" fillId="0" borderId="17" xfId="0" applyNumberFormat="1" applyFont="1" applyBorder="1" applyAlignment="1" applyProtection="1">
      <alignment horizontal="center" vertical="center"/>
    </xf>
    <xf numFmtId="165" fontId="6" fillId="0" borderId="20" xfId="0" applyNumberFormat="1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165" fontId="6" fillId="0" borderId="20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165" fontId="0" fillId="0" borderId="26" xfId="0" applyNumberFormat="1" applyBorder="1" applyProtection="1">
      <protection locked="0"/>
    </xf>
    <xf numFmtId="165" fontId="0" fillId="0" borderId="27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4" fontId="0" fillId="0" borderId="1" xfId="0" applyNumberFormat="1" applyFont="1" applyBorder="1" applyAlignment="1" applyProtection="1">
      <alignment horizontal="center" vertical="top" wrapText="1"/>
      <protection locked="0"/>
    </xf>
    <xf numFmtId="16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247649</xdr:colOff>
      <xdr:row>8</xdr:row>
      <xdr:rowOff>28773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099" cy="1552773"/>
        </a:xfrm>
        <a:prstGeom prst="rect">
          <a:avLst/>
        </a:prstGeom>
      </xdr:spPr>
    </xdr:pic>
    <xdr:clientData/>
  </xdr:twoCellAnchor>
  <xdr:twoCellAnchor>
    <xdr:from>
      <xdr:col>2</xdr:col>
      <xdr:colOff>613741</xdr:colOff>
      <xdr:row>0</xdr:row>
      <xdr:rowOff>86138</xdr:rowOff>
    </xdr:from>
    <xdr:to>
      <xdr:col>8</xdr:col>
      <xdr:colOff>205408</xdr:colOff>
      <xdr:row>7</xdr:row>
      <xdr:rowOff>119268</xdr:rowOff>
    </xdr:to>
    <xdr:sp macro="" textlink="">
      <xdr:nvSpPr>
        <xdr:cNvPr id="3" name="TextBox 2"/>
        <xdr:cNvSpPr txBox="1"/>
      </xdr:nvSpPr>
      <xdr:spPr>
        <a:xfrm>
          <a:off x="1872698" y="86138"/>
          <a:ext cx="3368536" cy="1331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CITY OF ANAHEIM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OF PUBLIC WORKS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SUBDIVISION SECTION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200 South Anaheim Blvd., Anaheim, CA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Phone: 714-765-5176 Fax: 714-765-5225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71717</xdr:colOff>
      <xdr:row>7</xdr:row>
      <xdr:rowOff>169318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4682" cy="1424377"/>
        </a:xfrm>
        <a:prstGeom prst="rect">
          <a:avLst/>
        </a:prstGeom>
      </xdr:spPr>
    </xdr:pic>
    <xdr:clientData/>
  </xdr:twoCellAnchor>
  <xdr:twoCellAnchor>
    <xdr:from>
      <xdr:col>2</xdr:col>
      <xdr:colOff>80682</xdr:colOff>
      <xdr:row>0</xdr:row>
      <xdr:rowOff>107576</xdr:rowOff>
    </xdr:from>
    <xdr:to>
      <xdr:col>7</xdr:col>
      <xdr:colOff>1434353</xdr:colOff>
      <xdr:row>7</xdr:row>
      <xdr:rowOff>125505</xdr:rowOff>
    </xdr:to>
    <xdr:sp macro="" textlink="">
      <xdr:nvSpPr>
        <xdr:cNvPr id="5" name="TextBox 4"/>
        <xdr:cNvSpPr txBox="1"/>
      </xdr:nvSpPr>
      <xdr:spPr>
        <a:xfrm>
          <a:off x="1613647" y="107576"/>
          <a:ext cx="4491318" cy="12729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CITY OF ANAHEIM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OF PUBLIC WORKS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SUBDIVISION SECTION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200 South Anaheim Blvd., Anaheim, CA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Phone: 714-765-5176 Fax: 714-765-5225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1142999</xdr:colOff>
      <xdr:row>8</xdr:row>
      <xdr:rowOff>28773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099" cy="1552773"/>
        </a:xfrm>
        <a:prstGeom prst="rect">
          <a:avLst/>
        </a:prstGeom>
      </xdr:spPr>
    </xdr:pic>
    <xdr:clientData/>
  </xdr:twoCellAnchor>
  <xdr:twoCellAnchor>
    <xdr:from>
      <xdr:col>1</xdr:col>
      <xdr:colOff>1143000</xdr:colOff>
      <xdr:row>0</xdr:row>
      <xdr:rowOff>60961</xdr:rowOff>
    </xdr:from>
    <xdr:to>
      <xdr:col>5</xdr:col>
      <xdr:colOff>883920</xdr:colOff>
      <xdr:row>7</xdr:row>
      <xdr:rowOff>137161</xdr:rowOff>
    </xdr:to>
    <xdr:sp macro="" textlink="">
      <xdr:nvSpPr>
        <xdr:cNvPr id="3" name="TextBox 2"/>
        <xdr:cNvSpPr txBox="1"/>
      </xdr:nvSpPr>
      <xdr:spPr>
        <a:xfrm>
          <a:off x="1592580" y="60961"/>
          <a:ext cx="4328160" cy="1356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CITY OF ANAHEIM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OF PUBLIC WORKS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SUBDIVISION SECTION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200 South Anaheim Blvd., Anaheim, CA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Phone: 714-765-5176 Fax: 714-765-5225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1088571</xdr:colOff>
      <xdr:row>7</xdr:row>
      <xdr:rowOff>162844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56657" cy="1458243"/>
        </a:xfrm>
        <a:prstGeom prst="rect">
          <a:avLst/>
        </a:prstGeom>
      </xdr:spPr>
    </xdr:pic>
    <xdr:clientData/>
  </xdr:twoCellAnchor>
  <xdr:twoCellAnchor>
    <xdr:from>
      <xdr:col>1</xdr:col>
      <xdr:colOff>1219200</xdr:colOff>
      <xdr:row>0</xdr:row>
      <xdr:rowOff>65314</xdr:rowOff>
    </xdr:from>
    <xdr:to>
      <xdr:col>5</xdr:col>
      <xdr:colOff>511628</xdr:colOff>
      <xdr:row>7</xdr:row>
      <xdr:rowOff>141513</xdr:rowOff>
    </xdr:to>
    <xdr:sp macro="" textlink="">
      <xdr:nvSpPr>
        <xdr:cNvPr id="3" name="TextBox 2"/>
        <xdr:cNvSpPr txBox="1"/>
      </xdr:nvSpPr>
      <xdr:spPr>
        <a:xfrm>
          <a:off x="1687286" y="65314"/>
          <a:ext cx="4354285" cy="1371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CITY OF ANAHEIM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OF PUBLIC WORKS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SUBDIVISION SECTION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200 South Anaheim Blvd., Anaheim, CA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Phone: 714-765-5176 Fax: 714-765-5225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7</xdr:row>
      <xdr:rowOff>147423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1929" cy="1402482"/>
        </a:xfrm>
        <a:prstGeom prst="rect">
          <a:avLst/>
        </a:prstGeom>
      </xdr:spPr>
    </xdr:pic>
    <xdr:clientData/>
  </xdr:twoCellAnchor>
  <xdr:twoCellAnchor>
    <xdr:from>
      <xdr:col>1</xdr:col>
      <xdr:colOff>1138518</xdr:colOff>
      <xdr:row>0</xdr:row>
      <xdr:rowOff>62753</xdr:rowOff>
    </xdr:from>
    <xdr:to>
      <xdr:col>5</xdr:col>
      <xdr:colOff>735106</xdr:colOff>
      <xdr:row>7</xdr:row>
      <xdr:rowOff>125505</xdr:rowOff>
    </xdr:to>
    <xdr:sp macro="" textlink="">
      <xdr:nvSpPr>
        <xdr:cNvPr id="3" name="TextBox 2"/>
        <xdr:cNvSpPr txBox="1"/>
      </xdr:nvSpPr>
      <xdr:spPr>
        <a:xfrm>
          <a:off x="1613647" y="62753"/>
          <a:ext cx="4231341" cy="13178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CITY OF ANAHEIM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OF PUBLIC WORKS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SUBDIVISION SECTION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200 South Anaheim Blvd., Anaheim, CA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Phone: 714-765-5176 Fax: 714-765-5225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873735</xdr:colOff>
      <xdr:row>7</xdr:row>
      <xdr:rowOff>137161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498575" cy="1417320"/>
        </a:xfrm>
        <a:prstGeom prst="rect">
          <a:avLst/>
        </a:prstGeom>
      </xdr:spPr>
    </xdr:pic>
    <xdr:clientData/>
  </xdr:twoCellAnchor>
  <xdr:twoCellAnchor>
    <xdr:from>
      <xdr:col>1</xdr:col>
      <xdr:colOff>967740</xdr:colOff>
      <xdr:row>0</xdr:row>
      <xdr:rowOff>68580</xdr:rowOff>
    </xdr:from>
    <xdr:to>
      <xdr:col>5</xdr:col>
      <xdr:colOff>609599</xdr:colOff>
      <xdr:row>7</xdr:row>
      <xdr:rowOff>129540</xdr:rowOff>
    </xdr:to>
    <xdr:sp macro="" textlink="">
      <xdr:nvSpPr>
        <xdr:cNvPr id="5" name="TextBox 4"/>
        <xdr:cNvSpPr txBox="1"/>
      </xdr:nvSpPr>
      <xdr:spPr>
        <a:xfrm>
          <a:off x="1592580" y="68580"/>
          <a:ext cx="4297679" cy="1341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CITY OF ANAHEIM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DEPARTMENT OF PUBLIC WORKS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SUBDIVISION SECTION</a:t>
          </a:r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200 South Anaheim Blvd., Anaheim, CA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Phone: 714-765-5176 Fax: 714-765-5225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pPr algn="ctr"/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Layout" zoomScale="70" zoomScaleNormal="100" zoomScalePageLayoutView="70" workbookViewId="0">
      <selection activeCell="C23" sqref="C23:G36"/>
    </sheetView>
  </sheetViews>
  <sheetFormatPr defaultRowHeight="15" x14ac:dyDescent="0.25"/>
  <sheetData>
    <row r="1" spans="1:9" x14ac:dyDescent="0.25">
      <c r="A1" s="109"/>
      <c r="B1" s="109"/>
      <c r="C1" s="109"/>
      <c r="D1" s="109"/>
      <c r="E1" s="109"/>
      <c r="F1" s="109"/>
      <c r="G1" s="109"/>
      <c r="H1" s="109"/>
      <c r="I1" s="109"/>
    </row>
    <row r="2" spans="1:9" x14ac:dyDescent="0.25">
      <c r="A2" s="109"/>
      <c r="B2" s="109"/>
      <c r="C2" s="109"/>
      <c r="D2" s="109"/>
      <c r="E2" s="109"/>
      <c r="F2" s="109"/>
      <c r="G2" s="109"/>
      <c r="H2" s="109"/>
      <c r="I2" s="109"/>
    </row>
    <row r="3" spans="1:9" x14ac:dyDescent="0.25">
      <c r="A3" s="109"/>
      <c r="B3" s="109"/>
      <c r="C3" s="109"/>
      <c r="D3" s="109"/>
      <c r="E3" s="109"/>
      <c r="F3" s="109"/>
      <c r="G3" s="109"/>
      <c r="H3" s="109"/>
      <c r="I3" s="109"/>
    </row>
    <row r="4" spans="1:9" x14ac:dyDescent="0.25">
      <c r="A4" s="109"/>
      <c r="B4" s="109"/>
      <c r="C4" s="109"/>
      <c r="D4" s="109"/>
      <c r="E4" s="109"/>
      <c r="F4" s="109"/>
      <c r="G4" s="109"/>
      <c r="H4" s="109"/>
      <c r="I4" s="109"/>
    </row>
    <row r="5" spans="1:9" x14ac:dyDescent="0.25">
      <c r="A5" s="109"/>
      <c r="B5" s="109"/>
      <c r="C5" s="109"/>
      <c r="D5" s="109"/>
      <c r="E5" s="109"/>
      <c r="F5" s="109"/>
      <c r="G5" s="109"/>
      <c r="H5" s="109"/>
      <c r="I5" s="109"/>
    </row>
    <row r="6" spans="1:9" x14ac:dyDescent="0.25">
      <c r="A6" s="109"/>
      <c r="B6" s="109"/>
      <c r="C6" s="109"/>
      <c r="D6" s="109"/>
      <c r="E6" s="109"/>
      <c r="F6" s="109"/>
      <c r="G6" s="109"/>
      <c r="H6" s="109"/>
      <c r="I6" s="109"/>
    </row>
    <row r="7" spans="1:9" x14ac:dyDescent="0.25">
      <c r="A7" s="109"/>
      <c r="B7" s="109"/>
      <c r="C7" s="109"/>
      <c r="D7" s="109"/>
      <c r="E7" s="109"/>
      <c r="F7" s="109"/>
      <c r="G7" s="109"/>
      <c r="H7" s="109"/>
      <c r="I7" s="109"/>
    </row>
    <row r="8" spans="1:9" x14ac:dyDescent="0.25">
      <c r="A8" s="109"/>
      <c r="B8" s="109"/>
      <c r="C8" s="109"/>
      <c r="D8" s="109"/>
      <c r="E8" s="109"/>
      <c r="F8" s="109"/>
      <c r="G8" s="109"/>
      <c r="H8" s="109"/>
      <c r="I8" s="109"/>
    </row>
    <row r="9" spans="1:9" x14ac:dyDescent="0.25">
      <c r="A9" s="109" t="s">
        <v>0</v>
      </c>
      <c r="B9" s="109"/>
      <c r="C9" s="109"/>
      <c r="D9" s="109"/>
      <c r="E9" s="109"/>
      <c r="F9" s="109"/>
      <c r="G9" s="109"/>
      <c r="H9" s="109"/>
      <c r="I9" s="109"/>
    </row>
    <row r="10" spans="1:9" x14ac:dyDescent="0.25">
      <c r="A10" s="109" t="s">
        <v>1</v>
      </c>
      <c r="B10" s="109"/>
      <c r="C10" s="109"/>
      <c r="D10" s="109"/>
      <c r="E10" s="109"/>
      <c r="F10" s="109"/>
      <c r="G10" s="109"/>
      <c r="H10" s="109"/>
      <c r="I10" s="109"/>
    </row>
    <row r="11" spans="1:9" x14ac:dyDescent="0.25">
      <c r="B11" s="1"/>
      <c r="C11" s="2"/>
      <c r="D11" s="2"/>
      <c r="E11" s="2"/>
    </row>
    <row r="12" spans="1:9" x14ac:dyDescent="0.25">
      <c r="B12" s="1"/>
      <c r="C12" s="3"/>
      <c r="D12" s="1" t="s">
        <v>2</v>
      </c>
      <c r="E12" s="110"/>
      <c r="F12" s="110"/>
      <c r="G12" s="110"/>
    </row>
    <row r="13" spans="1:9" x14ac:dyDescent="0.25">
      <c r="B13" s="1"/>
      <c r="C13" s="4"/>
      <c r="D13" s="1" t="s">
        <v>3</v>
      </c>
      <c r="E13" s="99"/>
      <c r="F13" s="99"/>
      <c r="G13" s="99"/>
    </row>
    <row r="14" spans="1:9" x14ac:dyDescent="0.25">
      <c r="B14" s="1"/>
      <c r="C14" s="2"/>
      <c r="D14" s="1" t="s">
        <v>4</v>
      </c>
      <c r="E14" s="96"/>
      <c r="F14" s="96"/>
      <c r="G14" s="96"/>
    </row>
    <row r="15" spans="1:9" x14ac:dyDescent="0.25">
      <c r="B15" s="1"/>
      <c r="C15" s="2"/>
      <c r="D15" s="1" t="s">
        <v>5</v>
      </c>
      <c r="E15" s="96"/>
      <c r="F15" s="96"/>
      <c r="G15" s="96"/>
    </row>
    <row r="16" spans="1:9" x14ac:dyDescent="0.25">
      <c r="B16" s="5"/>
      <c r="C16" s="2"/>
      <c r="D16" s="5" t="s">
        <v>6</v>
      </c>
      <c r="E16" s="96"/>
      <c r="F16" s="96"/>
      <c r="G16" s="96"/>
    </row>
    <row r="18" spans="3:7" x14ac:dyDescent="0.25">
      <c r="C18" s="5" t="s">
        <v>7</v>
      </c>
      <c r="D18" s="97"/>
      <c r="E18" s="97"/>
      <c r="F18" s="97"/>
      <c r="G18" s="97"/>
    </row>
    <row r="19" spans="3:7" x14ac:dyDescent="0.25">
      <c r="C19" s="5" t="s">
        <v>8</v>
      </c>
      <c r="D19" s="98"/>
      <c r="E19" s="99"/>
      <c r="F19" s="99"/>
      <c r="G19" s="99"/>
    </row>
    <row r="20" spans="3:7" x14ac:dyDescent="0.25">
      <c r="C20" s="5" t="s">
        <v>9</v>
      </c>
      <c r="D20" s="99"/>
      <c r="E20" s="99"/>
      <c r="F20" s="99"/>
      <c r="G20" s="99"/>
    </row>
    <row r="22" spans="3:7" ht="15.75" thickBot="1" x14ac:dyDescent="0.3"/>
    <row r="23" spans="3:7" x14ac:dyDescent="0.25">
      <c r="C23" s="100"/>
      <c r="D23" s="101"/>
      <c r="E23" s="101"/>
      <c r="F23" s="101"/>
      <c r="G23" s="102"/>
    </row>
    <row r="24" spans="3:7" x14ac:dyDescent="0.25">
      <c r="C24" s="103"/>
      <c r="D24" s="104"/>
      <c r="E24" s="104"/>
      <c r="F24" s="104"/>
      <c r="G24" s="105"/>
    </row>
    <row r="25" spans="3:7" x14ac:dyDescent="0.25">
      <c r="C25" s="103"/>
      <c r="D25" s="104"/>
      <c r="E25" s="104"/>
      <c r="F25" s="104"/>
      <c r="G25" s="105"/>
    </row>
    <row r="26" spans="3:7" x14ac:dyDescent="0.25">
      <c r="C26" s="103"/>
      <c r="D26" s="104"/>
      <c r="E26" s="104"/>
      <c r="F26" s="104"/>
      <c r="G26" s="105"/>
    </row>
    <row r="27" spans="3:7" x14ac:dyDescent="0.25">
      <c r="C27" s="103"/>
      <c r="D27" s="104"/>
      <c r="E27" s="104"/>
      <c r="F27" s="104"/>
      <c r="G27" s="105"/>
    </row>
    <row r="28" spans="3:7" x14ac:dyDescent="0.25">
      <c r="C28" s="103"/>
      <c r="D28" s="104"/>
      <c r="E28" s="104"/>
      <c r="F28" s="104"/>
      <c r="G28" s="105"/>
    </row>
    <row r="29" spans="3:7" x14ac:dyDescent="0.25">
      <c r="C29" s="103"/>
      <c r="D29" s="104"/>
      <c r="E29" s="104"/>
      <c r="F29" s="104"/>
      <c r="G29" s="105"/>
    </row>
    <row r="30" spans="3:7" x14ac:dyDescent="0.25">
      <c r="C30" s="103"/>
      <c r="D30" s="104"/>
      <c r="E30" s="104"/>
      <c r="F30" s="104"/>
      <c r="G30" s="105"/>
    </row>
    <row r="31" spans="3:7" x14ac:dyDescent="0.25">
      <c r="C31" s="103"/>
      <c r="D31" s="104"/>
      <c r="E31" s="104"/>
      <c r="F31" s="104"/>
      <c r="G31" s="105"/>
    </row>
    <row r="32" spans="3:7" x14ac:dyDescent="0.25">
      <c r="C32" s="103"/>
      <c r="D32" s="104"/>
      <c r="E32" s="104"/>
      <c r="F32" s="104"/>
      <c r="G32" s="105"/>
    </row>
    <row r="33" spans="3:7" x14ac:dyDescent="0.25">
      <c r="C33" s="103"/>
      <c r="D33" s="104"/>
      <c r="E33" s="104"/>
      <c r="F33" s="104"/>
      <c r="G33" s="105"/>
    </row>
    <row r="34" spans="3:7" x14ac:dyDescent="0.25">
      <c r="C34" s="103"/>
      <c r="D34" s="104"/>
      <c r="E34" s="104"/>
      <c r="F34" s="104"/>
      <c r="G34" s="105"/>
    </row>
    <row r="35" spans="3:7" x14ac:dyDescent="0.25">
      <c r="C35" s="103"/>
      <c r="D35" s="104"/>
      <c r="E35" s="104"/>
      <c r="F35" s="104"/>
      <c r="G35" s="105"/>
    </row>
    <row r="36" spans="3:7" ht="15.75" thickBot="1" x14ac:dyDescent="0.3">
      <c r="C36" s="106"/>
      <c r="D36" s="107"/>
      <c r="E36" s="107"/>
      <c r="F36" s="107"/>
      <c r="G36" s="108"/>
    </row>
    <row r="38" spans="3:7" x14ac:dyDescent="0.25">
      <c r="C38" s="93" t="s">
        <v>10</v>
      </c>
      <c r="D38" s="94"/>
      <c r="E38" s="94"/>
      <c r="F38" s="94"/>
      <c r="G38" s="95"/>
    </row>
  </sheetData>
  <sheetProtection algorithmName="SHA-512" hashValue="ZF4f5tacFqfEs8lxFEXh11metsyXklMzVyFr9TiEfixBaM7BVkHNcVDrgTeiNW9n6ZY1AXH6F3J7ac7/yUH4uA==" saltValue="reAmtcBCJwHjlMWSGR8loQ==" spinCount="100000" sheet="1" objects="1" scenarios="1"/>
  <customSheetViews>
    <customSheetView guid="{7516BD35-1D1C-4873-9788-01FE23628BF7}" showPageBreaks="1" view="pageLayout" topLeftCell="A16">
      <selection activeCell="E16" sqref="E16:G16"/>
      <pageMargins left="1" right="1" top="1" bottom="1" header="0.5" footer="0.5"/>
      <pageSetup orientation="portrait" r:id="rId1"/>
    </customSheetView>
  </customSheetViews>
  <mergeCells count="13">
    <mergeCell ref="E14:G14"/>
    <mergeCell ref="A1:I8"/>
    <mergeCell ref="A9:I9"/>
    <mergeCell ref="A10:I10"/>
    <mergeCell ref="E12:G12"/>
    <mergeCell ref="E13:G13"/>
    <mergeCell ref="C38:G38"/>
    <mergeCell ref="E15:G15"/>
    <mergeCell ref="E16:G16"/>
    <mergeCell ref="D18:G18"/>
    <mergeCell ref="D19:G19"/>
    <mergeCell ref="D20:G20"/>
    <mergeCell ref="C23:G36"/>
  </mergeCells>
  <pageMargins left="1" right="1" top="1" bottom="1" header="0.5" footer="0.5"/>
  <pageSetup orientation="portrait" r:id="rId2"/>
  <headerFooter>
    <oddFooter>&amp;L&amp;"-,Italic"&amp;8Last Update: 3/16/2021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Layout" zoomScale="70" zoomScaleNormal="100" zoomScalePageLayoutView="70" workbookViewId="0">
      <selection activeCell="B25" sqref="B25:E26"/>
    </sheetView>
  </sheetViews>
  <sheetFormatPr defaultRowHeight="15" x14ac:dyDescent="0.25"/>
  <cols>
    <col min="1" max="1" width="12.85546875" customWidth="1"/>
    <col min="8" max="8" width="21.85546875" customWidth="1"/>
  </cols>
  <sheetData>
    <row r="1" spans="1:9" x14ac:dyDescent="0.25">
      <c r="A1" s="113" t="s">
        <v>11</v>
      </c>
      <c r="B1" s="109"/>
      <c r="C1" s="109"/>
      <c r="D1" s="109"/>
      <c r="E1" s="109"/>
      <c r="F1" s="109"/>
      <c r="G1" s="109"/>
      <c r="H1" s="109"/>
      <c r="I1" s="57"/>
    </row>
    <row r="2" spans="1:9" x14ac:dyDescent="0.25">
      <c r="A2" s="109"/>
      <c r="B2" s="109"/>
      <c r="C2" s="109"/>
      <c r="D2" s="109"/>
      <c r="E2" s="109"/>
      <c r="F2" s="109"/>
      <c r="G2" s="109"/>
      <c r="H2" s="109"/>
      <c r="I2" s="57"/>
    </row>
    <row r="3" spans="1:9" x14ac:dyDescent="0.25">
      <c r="A3" s="109"/>
      <c r="B3" s="109"/>
      <c r="C3" s="109"/>
      <c r="D3" s="109"/>
      <c r="E3" s="109"/>
      <c r="F3" s="109"/>
      <c r="G3" s="109"/>
      <c r="H3" s="109"/>
      <c r="I3" s="57"/>
    </row>
    <row r="4" spans="1:9" x14ac:dyDescent="0.25">
      <c r="A4" s="109"/>
      <c r="B4" s="109"/>
      <c r="C4" s="109"/>
      <c r="D4" s="109"/>
      <c r="E4" s="109"/>
      <c r="F4" s="109"/>
      <c r="G4" s="109"/>
      <c r="H4" s="109"/>
      <c r="I4" s="57"/>
    </row>
    <row r="5" spans="1:9" x14ac:dyDescent="0.25">
      <c r="A5" s="109"/>
      <c r="B5" s="109"/>
      <c r="C5" s="109"/>
      <c r="D5" s="109"/>
      <c r="E5" s="109"/>
      <c r="F5" s="109"/>
      <c r="G5" s="109"/>
      <c r="H5" s="109"/>
      <c r="I5" s="57"/>
    </row>
    <row r="6" spans="1:9" x14ac:dyDescent="0.25">
      <c r="A6" s="109"/>
      <c r="B6" s="109"/>
      <c r="C6" s="109"/>
      <c r="D6" s="109"/>
      <c r="E6" s="109"/>
      <c r="F6" s="109"/>
      <c r="G6" s="109"/>
      <c r="H6" s="109"/>
      <c r="I6" s="57"/>
    </row>
    <row r="7" spans="1:9" x14ac:dyDescent="0.25">
      <c r="A7" s="109"/>
      <c r="B7" s="109"/>
      <c r="C7" s="109"/>
      <c r="D7" s="109"/>
      <c r="E7" s="109"/>
      <c r="F7" s="109"/>
      <c r="G7" s="109"/>
      <c r="H7" s="109"/>
      <c r="I7" s="57"/>
    </row>
    <row r="8" spans="1:9" x14ac:dyDescent="0.25">
      <c r="A8" s="109"/>
      <c r="B8" s="109"/>
      <c r="C8" s="109"/>
      <c r="D8" s="109"/>
      <c r="E8" s="109"/>
      <c r="F8" s="109"/>
      <c r="G8" s="109"/>
      <c r="H8" s="109"/>
      <c r="I8" s="57"/>
    </row>
    <row r="9" spans="1:9" x14ac:dyDescent="0.25">
      <c r="A9" s="113"/>
      <c r="B9" s="109"/>
      <c r="C9" s="109"/>
      <c r="D9" s="109"/>
      <c r="E9" s="109"/>
      <c r="F9" s="109"/>
      <c r="G9" s="109"/>
      <c r="H9" s="109"/>
      <c r="I9" s="57"/>
    </row>
    <row r="10" spans="1:9" x14ac:dyDescent="0.25">
      <c r="A10" s="109" t="s">
        <v>0</v>
      </c>
      <c r="B10" s="109"/>
      <c r="C10" s="109"/>
      <c r="D10" s="109"/>
      <c r="E10" s="109"/>
      <c r="F10" s="109"/>
      <c r="G10" s="109"/>
      <c r="H10" s="109"/>
      <c r="I10" s="56"/>
    </row>
    <row r="11" spans="1:9" x14ac:dyDescent="0.25">
      <c r="A11" s="113" t="s">
        <v>12</v>
      </c>
      <c r="B11" s="109"/>
      <c r="C11" s="109"/>
      <c r="D11" s="109"/>
      <c r="E11" s="109"/>
      <c r="F11" s="109"/>
      <c r="G11" s="109"/>
      <c r="H11" s="109"/>
      <c r="I11" s="57"/>
    </row>
    <row r="12" spans="1:9" x14ac:dyDescent="0.25">
      <c r="A12" s="6"/>
      <c r="B12" s="7"/>
      <c r="C12" s="7"/>
      <c r="D12" s="7"/>
      <c r="E12" s="8"/>
      <c r="F12" s="8"/>
      <c r="G12" s="8"/>
      <c r="H12" s="7"/>
      <c r="I12" s="7"/>
    </row>
    <row r="13" spans="1:9" x14ac:dyDescent="0.25">
      <c r="A13" s="6"/>
      <c r="B13" s="54"/>
      <c r="C13" s="9"/>
      <c r="D13" s="55" t="s">
        <v>8</v>
      </c>
      <c r="E13" s="117"/>
      <c r="F13" s="117"/>
      <c r="G13" s="117"/>
      <c r="H13" s="7"/>
      <c r="I13" s="7"/>
    </row>
    <row r="14" spans="1:9" x14ac:dyDescent="0.25">
      <c r="A14" s="6"/>
      <c r="B14" s="54"/>
      <c r="C14" s="9"/>
      <c r="D14" s="55" t="s">
        <v>13</v>
      </c>
      <c r="E14" s="112"/>
      <c r="F14" s="112"/>
      <c r="G14" s="112"/>
      <c r="H14" s="7"/>
      <c r="I14" s="7"/>
    </row>
    <row r="15" spans="1:9" x14ac:dyDescent="0.25">
      <c r="A15" s="6"/>
      <c r="B15" s="54"/>
      <c r="C15" s="9"/>
      <c r="D15" s="6" t="s">
        <v>14</v>
      </c>
      <c r="E15" s="112"/>
      <c r="F15" s="112"/>
      <c r="G15" s="112"/>
      <c r="H15" s="7"/>
      <c r="I15" s="7"/>
    </row>
    <row r="16" spans="1:9" x14ac:dyDescent="0.25">
      <c r="A16" s="6"/>
      <c r="B16" s="54"/>
      <c r="C16" s="9"/>
      <c r="D16" s="6" t="s">
        <v>15</v>
      </c>
      <c r="E16" s="112"/>
      <c r="F16" s="112"/>
      <c r="G16" s="112"/>
      <c r="H16" s="7"/>
      <c r="I16" s="7"/>
    </row>
    <row r="17" spans="1:9" x14ac:dyDescent="0.25">
      <c r="A17" s="6"/>
      <c r="B17" s="6"/>
      <c r="C17" s="9"/>
      <c r="D17" s="6" t="s">
        <v>16</v>
      </c>
      <c r="E17" s="112"/>
      <c r="F17" s="112"/>
      <c r="G17" s="112"/>
      <c r="H17" s="7"/>
      <c r="I17" s="7"/>
    </row>
    <row r="18" spans="1:9" x14ac:dyDescent="0.25">
      <c r="A18" s="7"/>
      <c r="B18" s="7"/>
      <c r="C18" s="7"/>
      <c r="D18" s="113"/>
      <c r="E18" s="113"/>
      <c r="F18" s="113"/>
      <c r="G18" s="7"/>
      <c r="H18" s="7"/>
      <c r="I18" s="7"/>
    </row>
    <row r="19" spans="1:9" x14ac:dyDescent="0.25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25">
      <c r="A21" s="6" t="s">
        <v>17</v>
      </c>
      <c r="B21" s="114"/>
      <c r="C21" s="114"/>
      <c r="D21" s="114"/>
      <c r="E21" s="11"/>
      <c r="F21" s="6" t="s">
        <v>18</v>
      </c>
      <c r="G21" s="115"/>
      <c r="H21" s="116"/>
      <c r="I21" s="58"/>
    </row>
    <row r="22" spans="1:9" x14ac:dyDescent="0.25">
      <c r="A22" s="6" t="s">
        <v>11</v>
      </c>
      <c r="B22" s="7"/>
      <c r="C22" s="7"/>
      <c r="D22" s="7"/>
      <c r="E22" s="7"/>
      <c r="F22" s="7"/>
      <c r="G22" s="7"/>
      <c r="H22" s="7"/>
      <c r="I22" s="7"/>
    </row>
    <row r="23" spans="1:9" x14ac:dyDescent="0.25">
      <c r="A23" s="6" t="s">
        <v>19</v>
      </c>
      <c r="B23" s="111"/>
      <c r="C23" s="111"/>
      <c r="D23" s="111"/>
      <c r="E23" s="111"/>
      <c r="F23" s="12"/>
      <c r="G23" s="7"/>
      <c r="H23" s="7"/>
      <c r="I23" s="7"/>
    </row>
    <row r="24" spans="1:9" x14ac:dyDescent="0.25">
      <c r="A24" s="6"/>
      <c r="B24" s="111"/>
      <c r="C24" s="111"/>
      <c r="D24" s="111"/>
      <c r="E24" s="111"/>
      <c r="F24" s="12"/>
      <c r="G24" s="7"/>
      <c r="H24" s="7"/>
      <c r="I24" s="7"/>
    </row>
    <row r="25" spans="1:9" x14ac:dyDescent="0.25">
      <c r="A25" s="6" t="s">
        <v>20</v>
      </c>
      <c r="B25" s="111"/>
      <c r="C25" s="111"/>
      <c r="D25" s="111"/>
      <c r="E25" s="111"/>
      <c r="F25" s="12"/>
      <c r="G25" s="7"/>
      <c r="H25" s="7"/>
      <c r="I25" s="7"/>
    </row>
    <row r="26" spans="1:9" x14ac:dyDescent="0.25">
      <c r="A26" s="6"/>
      <c r="B26" s="111"/>
      <c r="C26" s="111"/>
      <c r="D26" s="111"/>
      <c r="E26" s="111"/>
      <c r="F26" s="7"/>
      <c r="G26" s="7"/>
      <c r="H26" s="7"/>
      <c r="I26" s="7"/>
    </row>
    <row r="27" spans="1:9" x14ac:dyDescent="0.25">
      <c r="A27" s="6"/>
      <c r="B27" s="13"/>
      <c r="C27" s="13"/>
      <c r="D27" s="13"/>
      <c r="E27" s="13"/>
      <c r="F27" s="12"/>
      <c r="G27" s="7"/>
      <c r="H27" s="7"/>
      <c r="I27" s="7"/>
    </row>
    <row r="28" spans="1:9" x14ac:dyDescent="0.25">
      <c r="A28" s="7"/>
      <c r="B28" s="13"/>
      <c r="C28" s="13"/>
      <c r="D28" s="13"/>
      <c r="E28" s="13"/>
      <c r="F28" s="12"/>
      <c r="G28" s="7"/>
      <c r="H28" s="7"/>
      <c r="I28" s="7"/>
    </row>
    <row r="29" spans="1:9" x14ac:dyDescent="0.25">
      <c r="B29" t="s">
        <v>298</v>
      </c>
      <c r="H29" s="20">
        <f>STREET!F208</f>
        <v>0</v>
      </c>
    </row>
    <row r="30" spans="1:9" x14ac:dyDescent="0.25">
      <c r="B30" t="s">
        <v>300</v>
      </c>
      <c r="H30" s="20">
        <f>(SEWER!F68)</f>
        <v>0</v>
      </c>
    </row>
    <row r="31" spans="1:9" x14ac:dyDescent="0.25">
      <c r="B31" t="s">
        <v>301</v>
      </c>
      <c r="H31" s="20">
        <f>'STORM DRAIN'!F85</f>
        <v>0</v>
      </c>
    </row>
    <row r="32" spans="1:9" x14ac:dyDescent="0.25">
      <c r="B32" t="s">
        <v>21</v>
      </c>
      <c r="H32" s="20">
        <f>STREET!F204</f>
        <v>0</v>
      </c>
    </row>
    <row r="33" spans="1:8" x14ac:dyDescent="0.25">
      <c r="B33" t="s">
        <v>22</v>
      </c>
      <c r="H33" s="20">
        <f>(STREET!F185)</f>
        <v>0</v>
      </c>
    </row>
    <row r="35" spans="1:8" x14ac:dyDescent="0.25">
      <c r="A35" t="s">
        <v>23</v>
      </c>
    </row>
    <row r="36" spans="1:8" x14ac:dyDescent="0.25">
      <c r="H36" s="14"/>
    </row>
    <row r="37" spans="1:8" x14ac:dyDescent="0.25">
      <c r="A37" t="s">
        <v>24</v>
      </c>
      <c r="H37" s="20">
        <f>H29+H30+H31</f>
        <v>0</v>
      </c>
    </row>
    <row r="38" spans="1:8" x14ac:dyDescent="0.25">
      <c r="A38" t="s">
        <v>25</v>
      </c>
      <c r="D38" t="s">
        <v>26</v>
      </c>
      <c r="H38" s="20">
        <f>(H37*0.5)</f>
        <v>0</v>
      </c>
    </row>
    <row r="39" spans="1:8" x14ac:dyDescent="0.25">
      <c r="A39" t="s">
        <v>27</v>
      </c>
      <c r="H39" s="20">
        <v>0</v>
      </c>
    </row>
    <row r="40" spans="1:8" x14ac:dyDescent="0.25">
      <c r="A40" t="s">
        <v>28</v>
      </c>
      <c r="H40" s="20">
        <f>GRADING!F59</f>
        <v>0</v>
      </c>
    </row>
    <row r="41" spans="1:8" x14ac:dyDescent="0.25">
      <c r="A41" t="s">
        <v>29</v>
      </c>
      <c r="H41" s="20">
        <f>(GRADING!F57)</f>
        <v>0</v>
      </c>
    </row>
    <row r="42" spans="1:8" x14ac:dyDescent="0.25">
      <c r="A42" t="s">
        <v>30</v>
      </c>
      <c r="H42" s="20">
        <f>H31*0.5</f>
        <v>0</v>
      </c>
    </row>
    <row r="43" spans="1:8" x14ac:dyDescent="0.25">
      <c r="B43" s="15"/>
      <c r="C43" s="15"/>
      <c r="D43" s="15"/>
      <c r="E43" s="15"/>
      <c r="F43" s="15"/>
      <c r="G43" s="15"/>
      <c r="H43" s="15"/>
    </row>
    <row r="44" spans="1:8" x14ac:dyDescent="0.25">
      <c r="C44" s="16"/>
      <c r="D44" s="16"/>
      <c r="E44" s="16"/>
      <c r="F44" s="16"/>
      <c r="G44" s="16"/>
    </row>
    <row r="45" spans="1:8" x14ac:dyDescent="0.25">
      <c r="B45" s="5"/>
      <c r="C45" s="17"/>
      <c r="D45" s="17"/>
      <c r="E45" s="17"/>
      <c r="F45" s="17"/>
      <c r="G45" s="16"/>
    </row>
    <row r="46" spans="1:8" x14ac:dyDescent="0.25">
      <c r="B46" s="5"/>
      <c r="C46" s="17"/>
      <c r="D46" s="17"/>
      <c r="E46" s="17"/>
      <c r="F46" s="17"/>
      <c r="G46" s="16"/>
    </row>
  </sheetData>
  <sheetProtection algorithmName="SHA-512" hashValue="2bauZTsQCHH2fhIduDwaErXAKWpR+hOYtvseObfaNQlHkXemspaKrjAI6YDaWNTAngmLskJh+eT4pnSHR4xrwQ==" saltValue="eksHoS5pldOSdh0ROmDySQ==" spinCount="100000" sheet="1" selectLockedCells="1"/>
  <customSheetViews>
    <customSheetView guid="{7516BD35-1D1C-4873-9788-01FE23628BF7}" showPageBreaks="1" view="pageLayout" topLeftCell="A18">
      <selection activeCell="A29" sqref="A29:H42"/>
      <pageMargins left="0.7" right="0.7" top="0.75" bottom="0.75" header="0.3" footer="0.3"/>
      <pageSetup orientation="portrait" horizontalDpi="1200" verticalDpi="1200" r:id="rId1"/>
    </customSheetView>
  </customSheetViews>
  <mergeCells count="14">
    <mergeCell ref="E14:G14"/>
    <mergeCell ref="E13:G13"/>
    <mergeCell ref="A1:H8"/>
    <mergeCell ref="A9:H9"/>
    <mergeCell ref="A10:H10"/>
    <mergeCell ref="A11:H11"/>
    <mergeCell ref="B23:E24"/>
    <mergeCell ref="B25:E26"/>
    <mergeCell ref="E15:G15"/>
    <mergeCell ref="E16:G16"/>
    <mergeCell ref="E17:G17"/>
    <mergeCell ref="D18:F18"/>
    <mergeCell ref="B21:D21"/>
    <mergeCell ref="G21:H21"/>
  </mergeCells>
  <pageMargins left="0.7" right="0.7" top="0.75" bottom="0.75" header="0.3" footer="0.3"/>
  <pageSetup orientation="portrait" horizontalDpi="1200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2"/>
  <sheetViews>
    <sheetView tabSelected="1" view="pageLayout" topLeftCell="A176" zoomScale="90" zoomScaleNormal="55" zoomScalePageLayoutView="90" workbookViewId="0">
      <selection activeCell="E198" sqref="E198"/>
    </sheetView>
  </sheetViews>
  <sheetFormatPr defaultRowHeight="15" x14ac:dyDescent="0.25"/>
  <cols>
    <col min="1" max="1" width="6.5703125" customWidth="1"/>
    <col min="2" max="2" width="39.28515625" customWidth="1"/>
    <col min="3" max="3" width="4.85546875" customWidth="1"/>
    <col min="4" max="4" width="12.5703125" customWidth="1"/>
    <col min="5" max="5" width="10.140625" customWidth="1"/>
    <col min="6" max="6" width="14" customWidth="1"/>
  </cols>
  <sheetData>
    <row r="1" spans="1:6" x14ac:dyDescent="0.25">
      <c r="A1" s="109"/>
      <c r="B1" s="109"/>
      <c r="C1" s="109"/>
      <c r="D1" s="109"/>
      <c r="E1" s="109"/>
      <c r="F1" s="109"/>
    </row>
    <row r="2" spans="1:6" x14ac:dyDescent="0.25">
      <c r="A2" s="109"/>
      <c r="B2" s="109"/>
      <c r="C2" s="109"/>
      <c r="D2" s="109"/>
      <c r="E2" s="109"/>
      <c r="F2" s="109"/>
    </row>
    <row r="3" spans="1:6" x14ac:dyDescent="0.25">
      <c r="A3" s="109"/>
      <c r="B3" s="109"/>
      <c r="C3" s="109"/>
      <c r="D3" s="109"/>
      <c r="E3" s="109"/>
      <c r="F3" s="109"/>
    </row>
    <row r="4" spans="1:6" x14ac:dyDescent="0.25">
      <c r="A4" s="109"/>
      <c r="B4" s="109"/>
      <c r="C4" s="109"/>
      <c r="D4" s="109"/>
      <c r="E4" s="109"/>
      <c r="F4" s="109"/>
    </row>
    <row r="5" spans="1:6" x14ac:dyDescent="0.25">
      <c r="A5" s="109"/>
      <c r="B5" s="109"/>
      <c r="C5" s="109"/>
      <c r="D5" s="109"/>
      <c r="E5" s="109"/>
      <c r="F5" s="109"/>
    </row>
    <row r="6" spans="1:6" x14ac:dyDescent="0.25">
      <c r="A6" s="109"/>
      <c r="B6" s="109"/>
      <c r="C6" s="109"/>
      <c r="D6" s="109"/>
      <c r="E6" s="109"/>
      <c r="F6" s="109"/>
    </row>
    <row r="7" spans="1:6" x14ac:dyDescent="0.25">
      <c r="A7" s="109"/>
      <c r="B7" s="109"/>
      <c r="C7" s="109"/>
      <c r="D7" s="109"/>
      <c r="E7" s="109"/>
      <c r="F7" s="109"/>
    </row>
    <row r="8" spans="1:6" x14ac:dyDescent="0.25">
      <c r="A8" s="109"/>
      <c r="B8" s="109"/>
      <c r="C8" s="109"/>
      <c r="D8" s="109"/>
      <c r="E8" s="109"/>
      <c r="F8" s="109"/>
    </row>
    <row r="9" spans="1:6" x14ac:dyDescent="0.25">
      <c r="A9" s="109"/>
      <c r="B9" s="109"/>
      <c r="C9" s="109"/>
      <c r="D9" s="109"/>
      <c r="E9" s="109"/>
      <c r="F9" s="109"/>
    </row>
    <row r="10" spans="1:6" x14ac:dyDescent="0.25">
      <c r="A10" s="109" t="s">
        <v>0</v>
      </c>
      <c r="B10" s="109"/>
      <c r="C10" s="109"/>
      <c r="D10" s="109"/>
      <c r="E10" s="109"/>
      <c r="F10" s="109"/>
    </row>
    <row r="11" spans="1:6" x14ac:dyDescent="0.25">
      <c r="A11" s="109" t="s">
        <v>31</v>
      </c>
      <c r="B11" s="109"/>
      <c r="C11" s="109"/>
      <c r="D11" s="109"/>
      <c r="E11" s="109"/>
      <c r="F11" s="109"/>
    </row>
    <row r="12" spans="1:6" x14ac:dyDescent="0.25">
      <c r="B12" s="18"/>
      <c r="C12" s="18"/>
      <c r="D12" s="19"/>
      <c r="E12" s="7"/>
      <c r="F12" s="20"/>
    </row>
    <row r="13" spans="1:6" x14ac:dyDescent="0.25">
      <c r="B13" s="55" t="s">
        <v>8</v>
      </c>
      <c r="C13" s="110"/>
      <c r="D13" s="110"/>
      <c r="E13" s="110"/>
      <c r="F13" s="20"/>
    </row>
    <row r="14" spans="1:6" x14ac:dyDescent="0.25">
      <c r="B14" s="55" t="s">
        <v>13</v>
      </c>
      <c r="C14" s="98"/>
      <c r="D14" s="99"/>
      <c r="E14" s="99"/>
      <c r="F14" s="20"/>
    </row>
    <row r="15" spans="1:6" x14ac:dyDescent="0.25">
      <c r="B15" s="6" t="s">
        <v>14</v>
      </c>
      <c r="C15" s="98"/>
      <c r="D15" s="96"/>
      <c r="E15" s="96"/>
      <c r="F15" s="20"/>
    </row>
    <row r="16" spans="1:6" x14ac:dyDescent="0.25">
      <c r="B16" s="6" t="s">
        <v>15</v>
      </c>
      <c r="C16" s="98"/>
      <c r="D16" s="96"/>
      <c r="E16" s="96"/>
      <c r="F16" s="20"/>
    </row>
    <row r="17" spans="1:16" x14ac:dyDescent="0.25">
      <c r="B17" s="6" t="s">
        <v>16</v>
      </c>
      <c r="C17" s="98"/>
      <c r="D17" s="96"/>
      <c r="E17" s="96"/>
      <c r="F17" s="20"/>
    </row>
    <row r="18" spans="1:16" ht="15.75" thickBot="1" x14ac:dyDescent="0.3">
      <c r="B18" s="18"/>
      <c r="C18" s="18"/>
      <c r="D18" s="19"/>
      <c r="E18" s="7"/>
      <c r="F18" s="20"/>
    </row>
    <row r="19" spans="1:16" ht="15.75" thickBot="1" x14ac:dyDescent="0.3">
      <c r="A19" s="21"/>
      <c r="B19" s="22" t="s">
        <v>32</v>
      </c>
      <c r="C19" s="22" t="s">
        <v>33</v>
      </c>
      <c r="D19" s="23" t="s">
        <v>34</v>
      </c>
      <c r="E19" s="24" t="s">
        <v>35</v>
      </c>
      <c r="F19" s="25" t="s">
        <v>36</v>
      </c>
    </row>
    <row r="20" spans="1:16" x14ac:dyDescent="0.25">
      <c r="A20" s="26"/>
      <c r="B20" s="69" t="s">
        <v>37</v>
      </c>
      <c r="C20" s="69" t="s">
        <v>38</v>
      </c>
      <c r="D20" s="70">
        <v>2650</v>
      </c>
      <c r="E20" s="29">
        <v>0</v>
      </c>
      <c r="F20" s="30">
        <f>(D20*E20)</f>
        <v>0</v>
      </c>
    </row>
    <row r="21" spans="1:16" x14ac:dyDescent="0.25">
      <c r="A21" s="31"/>
      <c r="B21" s="71" t="s">
        <v>39</v>
      </c>
      <c r="C21" s="71" t="s">
        <v>38</v>
      </c>
      <c r="D21" s="68">
        <v>1600</v>
      </c>
      <c r="E21" s="29">
        <v>0</v>
      </c>
      <c r="F21" s="35">
        <f t="shared" ref="F21:F84" si="0">(D21*E21)</f>
        <v>0</v>
      </c>
    </row>
    <row r="22" spans="1:16" x14ac:dyDescent="0.25">
      <c r="A22" s="31"/>
      <c r="B22" s="71" t="s">
        <v>40</v>
      </c>
      <c r="C22" s="71" t="s">
        <v>38</v>
      </c>
      <c r="D22" s="68">
        <v>1350</v>
      </c>
      <c r="E22" s="29">
        <v>0</v>
      </c>
      <c r="F22" s="35">
        <f t="shared" si="0"/>
        <v>0</v>
      </c>
    </row>
    <row r="23" spans="1:16" x14ac:dyDescent="0.25">
      <c r="A23" s="31"/>
      <c r="B23" s="71" t="s">
        <v>43</v>
      </c>
      <c r="C23" s="71" t="s">
        <v>44</v>
      </c>
      <c r="D23" s="72">
        <v>133</v>
      </c>
      <c r="E23" s="29">
        <v>0</v>
      </c>
      <c r="F23" s="35">
        <f t="shared" si="0"/>
        <v>0</v>
      </c>
    </row>
    <row r="24" spans="1:16" x14ac:dyDescent="0.25">
      <c r="A24" s="31"/>
      <c r="B24" s="71" t="s">
        <v>45</v>
      </c>
      <c r="C24" s="71" t="s">
        <v>46</v>
      </c>
      <c r="D24" s="68">
        <v>10</v>
      </c>
      <c r="E24" s="29">
        <v>0</v>
      </c>
      <c r="F24" s="35">
        <f t="shared" si="0"/>
        <v>0</v>
      </c>
    </row>
    <row r="25" spans="1:16" x14ac:dyDescent="0.25">
      <c r="A25" s="31"/>
      <c r="B25" s="71" t="s">
        <v>47</v>
      </c>
      <c r="C25" s="71" t="s">
        <v>48</v>
      </c>
      <c r="D25" s="68">
        <v>258</v>
      </c>
      <c r="E25" s="29">
        <v>0</v>
      </c>
      <c r="F25" s="35">
        <f t="shared" si="0"/>
        <v>0</v>
      </c>
    </row>
    <row r="26" spans="1:16" x14ac:dyDescent="0.25">
      <c r="A26" s="31"/>
      <c r="B26" s="71" t="s">
        <v>49</v>
      </c>
      <c r="C26" s="71" t="s">
        <v>38</v>
      </c>
      <c r="D26" s="68">
        <v>8600</v>
      </c>
      <c r="E26" s="29">
        <v>0</v>
      </c>
      <c r="F26" s="35">
        <f t="shared" si="0"/>
        <v>0</v>
      </c>
    </row>
    <row r="27" spans="1:16" x14ac:dyDescent="0.25">
      <c r="A27" s="31"/>
      <c r="B27" s="71" t="s">
        <v>50</v>
      </c>
      <c r="C27" s="71" t="s">
        <v>38</v>
      </c>
      <c r="D27" s="68">
        <v>7000</v>
      </c>
      <c r="E27" s="29">
        <v>0</v>
      </c>
      <c r="F27" s="35">
        <f t="shared" si="0"/>
        <v>0</v>
      </c>
    </row>
    <row r="28" spans="1:16" x14ac:dyDescent="0.25">
      <c r="A28" s="31"/>
      <c r="B28" s="71" t="s">
        <v>51</v>
      </c>
      <c r="C28" s="71" t="s">
        <v>46</v>
      </c>
      <c r="D28" s="68">
        <v>135</v>
      </c>
      <c r="E28" s="29">
        <v>0</v>
      </c>
      <c r="F28" s="35">
        <f t="shared" si="0"/>
        <v>0</v>
      </c>
    </row>
    <row r="29" spans="1:16" x14ac:dyDescent="0.25">
      <c r="A29" s="31"/>
      <c r="B29" s="71" t="s">
        <v>306</v>
      </c>
      <c r="C29" s="71" t="s">
        <v>44</v>
      </c>
      <c r="D29" s="68">
        <v>112</v>
      </c>
      <c r="E29" s="29">
        <v>0</v>
      </c>
      <c r="F29" s="35">
        <f t="shared" si="0"/>
        <v>0</v>
      </c>
    </row>
    <row r="30" spans="1:16" x14ac:dyDescent="0.25">
      <c r="A30" s="31"/>
      <c r="B30" s="71" t="s">
        <v>52</v>
      </c>
      <c r="C30" s="71" t="s">
        <v>42</v>
      </c>
      <c r="D30" s="68">
        <v>4.5</v>
      </c>
      <c r="E30" s="29">
        <v>0</v>
      </c>
      <c r="F30" s="35">
        <f t="shared" si="0"/>
        <v>0</v>
      </c>
    </row>
    <row r="31" spans="1:16" x14ac:dyDescent="0.25">
      <c r="A31" s="31"/>
      <c r="B31" s="71" t="s">
        <v>53</v>
      </c>
      <c r="C31" s="71" t="s">
        <v>42</v>
      </c>
      <c r="D31" s="68">
        <v>7</v>
      </c>
      <c r="E31" s="29">
        <v>0</v>
      </c>
      <c r="F31" s="35">
        <f t="shared" si="0"/>
        <v>0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6" x14ac:dyDescent="0.25">
      <c r="A32" s="31"/>
      <c r="B32" s="71" t="s">
        <v>54</v>
      </c>
      <c r="C32" s="71" t="s">
        <v>42</v>
      </c>
      <c r="D32" s="68">
        <v>8100</v>
      </c>
      <c r="E32" s="29">
        <v>0</v>
      </c>
      <c r="F32" s="35">
        <f t="shared" si="0"/>
        <v>0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1:6" x14ac:dyDescent="0.25">
      <c r="A33" s="31"/>
      <c r="B33" s="71" t="s">
        <v>308</v>
      </c>
      <c r="C33" s="71" t="s">
        <v>38</v>
      </c>
      <c r="D33" s="68">
        <v>4000</v>
      </c>
      <c r="E33" s="29">
        <v>0</v>
      </c>
      <c r="F33" s="35">
        <f t="shared" si="0"/>
        <v>0</v>
      </c>
    </row>
    <row r="34" spans="1:6" x14ac:dyDescent="0.25">
      <c r="A34" s="31"/>
      <c r="B34" s="71" t="s">
        <v>309</v>
      </c>
      <c r="C34" s="71" t="s">
        <v>38</v>
      </c>
      <c r="D34" s="68">
        <v>6000</v>
      </c>
      <c r="E34" s="29">
        <v>0</v>
      </c>
      <c r="F34" s="35">
        <f t="shared" si="0"/>
        <v>0</v>
      </c>
    </row>
    <row r="35" spans="1:6" x14ac:dyDescent="0.25">
      <c r="A35" s="31"/>
      <c r="B35" s="71" t="s">
        <v>55</v>
      </c>
      <c r="C35" s="71" t="s">
        <v>46</v>
      </c>
      <c r="D35" s="68">
        <v>30</v>
      </c>
      <c r="E35" s="29">
        <v>0</v>
      </c>
      <c r="F35" s="35">
        <f t="shared" si="0"/>
        <v>0</v>
      </c>
    </row>
    <row r="36" spans="1:6" x14ac:dyDescent="0.25">
      <c r="A36" s="31"/>
      <c r="B36" s="71" t="s">
        <v>56</v>
      </c>
      <c r="C36" s="71" t="s">
        <v>46</v>
      </c>
      <c r="D36" s="68">
        <v>25</v>
      </c>
      <c r="E36" s="29">
        <v>0</v>
      </c>
      <c r="F36" s="35">
        <f t="shared" si="0"/>
        <v>0</v>
      </c>
    </row>
    <row r="37" spans="1:6" x14ac:dyDescent="0.25">
      <c r="A37" s="31"/>
      <c r="B37" s="71" t="s">
        <v>57</v>
      </c>
      <c r="C37" s="71" t="s">
        <v>42</v>
      </c>
      <c r="D37" s="68">
        <v>12</v>
      </c>
      <c r="E37" s="29">
        <v>0</v>
      </c>
      <c r="F37" s="35">
        <f t="shared" si="0"/>
        <v>0</v>
      </c>
    </row>
    <row r="38" spans="1:6" x14ac:dyDescent="0.25">
      <c r="A38" s="31"/>
      <c r="B38" s="71" t="s">
        <v>58</v>
      </c>
      <c r="C38" s="71" t="s">
        <v>46</v>
      </c>
      <c r="D38" s="68">
        <v>40</v>
      </c>
      <c r="E38" s="29">
        <v>0</v>
      </c>
      <c r="F38" s="35">
        <f t="shared" si="0"/>
        <v>0</v>
      </c>
    </row>
    <row r="39" spans="1:6" x14ac:dyDescent="0.25">
      <c r="A39" s="31"/>
      <c r="B39" s="71" t="s">
        <v>59</v>
      </c>
      <c r="C39" s="71" t="s">
        <v>42</v>
      </c>
      <c r="D39" s="68">
        <v>50</v>
      </c>
      <c r="E39" s="29">
        <v>0</v>
      </c>
      <c r="F39" s="35">
        <f t="shared" si="0"/>
        <v>0</v>
      </c>
    </row>
    <row r="40" spans="1:6" x14ac:dyDescent="0.25">
      <c r="A40" s="31"/>
      <c r="B40" s="71" t="s">
        <v>60</v>
      </c>
      <c r="C40" s="71" t="s">
        <v>46</v>
      </c>
      <c r="D40" s="68">
        <v>40</v>
      </c>
      <c r="E40" s="29">
        <v>0</v>
      </c>
      <c r="F40" s="35">
        <f t="shared" si="0"/>
        <v>0</v>
      </c>
    </row>
    <row r="41" spans="1:6" x14ac:dyDescent="0.25">
      <c r="A41" s="31"/>
      <c r="B41" s="71" t="s">
        <v>61</v>
      </c>
      <c r="C41" s="71" t="s">
        <v>46</v>
      </c>
      <c r="D41" s="68">
        <v>10.45</v>
      </c>
      <c r="E41" s="29">
        <v>0</v>
      </c>
      <c r="F41" s="35">
        <f t="shared" si="0"/>
        <v>0</v>
      </c>
    </row>
    <row r="42" spans="1:6" x14ac:dyDescent="0.25">
      <c r="A42" s="31"/>
      <c r="B42" s="71" t="s">
        <v>62</v>
      </c>
      <c r="C42" s="71" t="s">
        <v>46</v>
      </c>
      <c r="D42" s="68">
        <v>5.5</v>
      </c>
      <c r="E42" s="29">
        <v>0</v>
      </c>
      <c r="F42" s="35">
        <f t="shared" si="0"/>
        <v>0</v>
      </c>
    </row>
    <row r="43" spans="1:6" x14ac:dyDescent="0.25">
      <c r="A43" s="31"/>
      <c r="B43" s="71" t="s">
        <v>63</v>
      </c>
      <c r="C43" s="71" t="s">
        <v>46</v>
      </c>
      <c r="D43" s="68">
        <v>12.1</v>
      </c>
      <c r="E43" s="29">
        <v>0</v>
      </c>
      <c r="F43" s="35">
        <f t="shared" si="0"/>
        <v>0</v>
      </c>
    </row>
    <row r="44" spans="1:6" x14ac:dyDescent="0.25">
      <c r="A44" s="31"/>
      <c r="B44" s="71" t="s">
        <v>64</v>
      </c>
      <c r="C44" s="71" t="s">
        <v>42</v>
      </c>
      <c r="D44" s="68">
        <v>10</v>
      </c>
      <c r="E44" s="29">
        <v>0</v>
      </c>
      <c r="F44" s="35">
        <f t="shared" si="0"/>
        <v>0</v>
      </c>
    </row>
    <row r="45" spans="1:6" x14ac:dyDescent="0.25">
      <c r="A45" s="31"/>
      <c r="B45" s="71" t="s">
        <v>345</v>
      </c>
      <c r="C45" s="71" t="s">
        <v>42</v>
      </c>
      <c r="D45" s="68">
        <v>1.5</v>
      </c>
      <c r="E45" s="29">
        <v>0</v>
      </c>
      <c r="F45" s="35">
        <f t="shared" si="0"/>
        <v>0</v>
      </c>
    </row>
    <row r="46" spans="1:6" ht="30" x14ac:dyDescent="0.25">
      <c r="A46" s="31"/>
      <c r="B46" s="73" t="s">
        <v>65</v>
      </c>
      <c r="C46" s="71" t="s">
        <v>38</v>
      </c>
      <c r="D46" s="68">
        <v>5800</v>
      </c>
      <c r="E46" s="29">
        <v>0</v>
      </c>
      <c r="F46" s="35">
        <f t="shared" si="0"/>
        <v>0</v>
      </c>
    </row>
    <row r="47" spans="1:6" x14ac:dyDescent="0.25">
      <c r="A47" s="31"/>
      <c r="B47" s="71" t="s">
        <v>66</v>
      </c>
      <c r="C47" s="71" t="s">
        <v>42</v>
      </c>
      <c r="D47" s="68">
        <v>40</v>
      </c>
      <c r="E47" s="29">
        <v>0</v>
      </c>
      <c r="F47" s="35">
        <f t="shared" si="0"/>
        <v>0</v>
      </c>
    </row>
    <row r="48" spans="1:6" x14ac:dyDescent="0.25">
      <c r="A48" s="31"/>
      <c r="B48" s="71" t="s">
        <v>67</v>
      </c>
      <c r="C48" s="71" t="s">
        <v>42</v>
      </c>
      <c r="D48" s="68">
        <v>15</v>
      </c>
      <c r="E48" s="29">
        <v>0</v>
      </c>
      <c r="F48" s="35">
        <f t="shared" si="0"/>
        <v>0</v>
      </c>
    </row>
    <row r="49" spans="1:6" x14ac:dyDescent="0.25">
      <c r="A49" s="31"/>
      <c r="B49" s="71" t="s">
        <v>310</v>
      </c>
      <c r="C49" s="71" t="s">
        <v>42</v>
      </c>
      <c r="D49" s="68">
        <v>28</v>
      </c>
      <c r="E49" s="29">
        <v>0</v>
      </c>
      <c r="F49" s="35">
        <f t="shared" si="0"/>
        <v>0</v>
      </c>
    </row>
    <row r="50" spans="1:6" x14ac:dyDescent="0.25">
      <c r="A50" s="31"/>
      <c r="B50" s="71" t="s">
        <v>68</v>
      </c>
      <c r="C50" s="71" t="s">
        <v>42</v>
      </c>
      <c r="D50" s="68">
        <v>12</v>
      </c>
      <c r="E50" s="29">
        <v>0</v>
      </c>
      <c r="F50" s="35">
        <f t="shared" si="0"/>
        <v>0</v>
      </c>
    </row>
    <row r="51" spans="1:6" x14ac:dyDescent="0.25">
      <c r="A51" s="31"/>
      <c r="B51" s="71" t="s">
        <v>69</v>
      </c>
      <c r="C51" s="71" t="s">
        <v>46</v>
      </c>
      <c r="D51" s="68">
        <v>124</v>
      </c>
      <c r="E51" s="29">
        <v>0</v>
      </c>
      <c r="F51" s="35">
        <f t="shared" si="0"/>
        <v>0</v>
      </c>
    </row>
    <row r="52" spans="1:6" x14ac:dyDescent="0.25">
      <c r="A52" s="31"/>
      <c r="B52" s="71" t="s">
        <v>307</v>
      </c>
      <c r="C52" s="71" t="s">
        <v>42</v>
      </c>
      <c r="D52" s="68">
        <v>24</v>
      </c>
      <c r="E52" s="29">
        <v>0</v>
      </c>
      <c r="F52" s="35">
        <f t="shared" si="0"/>
        <v>0</v>
      </c>
    </row>
    <row r="53" spans="1:6" x14ac:dyDescent="0.25">
      <c r="A53" s="31"/>
      <c r="B53" s="71" t="s">
        <v>70</v>
      </c>
      <c r="C53" s="71" t="s">
        <v>46</v>
      </c>
      <c r="D53" s="68">
        <v>66.2</v>
      </c>
      <c r="E53" s="29">
        <v>0</v>
      </c>
      <c r="F53" s="35">
        <f t="shared" si="0"/>
        <v>0</v>
      </c>
    </row>
    <row r="54" spans="1:6" x14ac:dyDescent="0.25">
      <c r="A54" s="31"/>
      <c r="B54" s="71" t="s">
        <v>71</v>
      </c>
      <c r="C54" s="71" t="s">
        <v>46</v>
      </c>
      <c r="D54" s="68">
        <v>60</v>
      </c>
      <c r="E54" s="29">
        <v>0</v>
      </c>
      <c r="F54" s="35">
        <f t="shared" si="0"/>
        <v>0</v>
      </c>
    </row>
    <row r="55" spans="1:6" x14ac:dyDescent="0.25">
      <c r="A55" s="31"/>
      <c r="B55" s="71" t="s">
        <v>72</v>
      </c>
      <c r="C55" s="71" t="s">
        <v>46</v>
      </c>
      <c r="D55" s="68">
        <v>66.2</v>
      </c>
      <c r="E55" s="29">
        <v>0</v>
      </c>
      <c r="F55" s="35">
        <f t="shared" si="0"/>
        <v>0</v>
      </c>
    </row>
    <row r="56" spans="1:6" x14ac:dyDescent="0.25">
      <c r="A56" s="31"/>
      <c r="B56" s="71" t="s">
        <v>73</v>
      </c>
      <c r="C56" s="71" t="s">
        <v>38</v>
      </c>
      <c r="D56" s="68">
        <v>2500</v>
      </c>
      <c r="E56" s="29">
        <v>0</v>
      </c>
      <c r="F56" s="35">
        <f t="shared" si="0"/>
        <v>0</v>
      </c>
    </row>
    <row r="57" spans="1:6" x14ac:dyDescent="0.25">
      <c r="A57" s="31"/>
      <c r="B57" s="71" t="s">
        <v>74</v>
      </c>
      <c r="C57" s="71" t="s">
        <v>38</v>
      </c>
      <c r="D57" s="68">
        <v>450</v>
      </c>
      <c r="E57" s="29">
        <v>0</v>
      </c>
      <c r="F57" s="35">
        <f t="shared" si="0"/>
        <v>0</v>
      </c>
    </row>
    <row r="58" spans="1:6" x14ac:dyDescent="0.25">
      <c r="A58" s="31"/>
      <c r="B58" s="71" t="s">
        <v>75</v>
      </c>
      <c r="C58" s="71" t="s">
        <v>42</v>
      </c>
      <c r="D58" s="68">
        <v>30</v>
      </c>
      <c r="E58" s="29">
        <v>0</v>
      </c>
      <c r="F58" s="35">
        <f t="shared" si="0"/>
        <v>0</v>
      </c>
    </row>
    <row r="59" spans="1:6" x14ac:dyDescent="0.25">
      <c r="A59" s="31"/>
      <c r="B59" s="71" t="s">
        <v>76</v>
      </c>
      <c r="C59" s="71" t="s">
        <v>38</v>
      </c>
      <c r="D59" s="68">
        <v>6600</v>
      </c>
      <c r="E59" s="29">
        <v>0</v>
      </c>
      <c r="F59" s="35">
        <f t="shared" si="0"/>
        <v>0</v>
      </c>
    </row>
    <row r="60" spans="1:6" x14ac:dyDescent="0.25">
      <c r="A60" s="31"/>
      <c r="B60" s="71" t="s">
        <v>77</v>
      </c>
      <c r="C60" s="71" t="s">
        <v>44</v>
      </c>
      <c r="D60" s="68">
        <v>148</v>
      </c>
      <c r="E60" s="29">
        <v>0</v>
      </c>
      <c r="F60" s="35">
        <f t="shared" si="0"/>
        <v>0</v>
      </c>
    </row>
    <row r="61" spans="1:6" x14ac:dyDescent="0.25">
      <c r="A61" s="31"/>
      <c r="B61" s="71" t="s">
        <v>78</v>
      </c>
      <c r="C61" s="71" t="s">
        <v>42</v>
      </c>
      <c r="D61" s="68">
        <v>21</v>
      </c>
      <c r="E61" s="29">
        <v>0</v>
      </c>
      <c r="F61" s="35">
        <f t="shared" si="0"/>
        <v>0</v>
      </c>
    </row>
    <row r="62" spans="1:6" x14ac:dyDescent="0.25">
      <c r="A62" s="31"/>
      <c r="B62" s="71" t="s">
        <v>79</v>
      </c>
      <c r="C62" s="71" t="s">
        <v>38</v>
      </c>
      <c r="D62" s="68">
        <v>1025</v>
      </c>
      <c r="E62" s="29">
        <v>0</v>
      </c>
      <c r="F62" s="35">
        <f t="shared" si="0"/>
        <v>0</v>
      </c>
    </row>
    <row r="63" spans="1:6" x14ac:dyDescent="0.25">
      <c r="A63" s="31"/>
      <c r="B63" s="71" t="s">
        <v>80</v>
      </c>
      <c r="C63" s="71" t="s">
        <v>38</v>
      </c>
      <c r="D63" s="68">
        <v>200</v>
      </c>
      <c r="E63" s="29">
        <v>0</v>
      </c>
      <c r="F63" s="35">
        <f t="shared" si="0"/>
        <v>0</v>
      </c>
    </row>
    <row r="64" spans="1:6" x14ac:dyDescent="0.25">
      <c r="A64" s="31"/>
      <c r="B64" s="71" t="s">
        <v>81</v>
      </c>
      <c r="C64" s="71" t="s">
        <v>42</v>
      </c>
      <c r="D64" s="68">
        <v>28</v>
      </c>
      <c r="E64" s="29">
        <v>0</v>
      </c>
      <c r="F64" s="35">
        <f t="shared" si="0"/>
        <v>0</v>
      </c>
    </row>
    <row r="65" spans="1:6" x14ac:dyDescent="0.25">
      <c r="A65" s="31"/>
      <c r="B65" s="71" t="s">
        <v>82</v>
      </c>
      <c r="C65" s="71" t="s">
        <v>48</v>
      </c>
      <c r="D65" s="68">
        <v>82.5</v>
      </c>
      <c r="E65" s="29">
        <v>0</v>
      </c>
      <c r="F65" s="35">
        <f t="shared" si="0"/>
        <v>0</v>
      </c>
    </row>
    <row r="66" spans="1:6" x14ac:dyDescent="0.25">
      <c r="A66" s="31"/>
      <c r="B66" s="71" t="s">
        <v>291</v>
      </c>
      <c r="C66" s="71" t="s">
        <v>38</v>
      </c>
      <c r="D66" s="68">
        <v>27000</v>
      </c>
      <c r="E66" s="29">
        <v>0</v>
      </c>
      <c r="F66" s="35">
        <f t="shared" si="0"/>
        <v>0</v>
      </c>
    </row>
    <row r="67" spans="1:6" x14ac:dyDescent="0.25">
      <c r="A67" s="31"/>
      <c r="B67" s="71" t="s">
        <v>83</v>
      </c>
      <c r="C67" s="71" t="s">
        <v>48</v>
      </c>
      <c r="D67" s="68">
        <v>78</v>
      </c>
      <c r="E67" s="29">
        <v>0</v>
      </c>
      <c r="F67" s="35">
        <f t="shared" si="0"/>
        <v>0</v>
      </c>
    </row>
    <row r="68" spans="1:6" x14ac:dyDescent="0.25">
      <c r="A68" s="31"/>
      <c r="B68" s="71" t="s">
        <v>84</v>
      </c>
      <c r="C68" s="71" t="s">
        <v>48</v>
      </c>
      <c r="D68" s="68">
        <v>298</v>
      </c>
      <c r="E68" s="29">
        <v>0</v>
      </c>
      <c r="F68" s="35">
        <f t="shared" si="0"/>
        <v>0</v>
      </c>
    </row>
    <row r="69" spans="1:6" x14ac:dyDescent="0.25">
      <c r="A69" s="31"/>
      <c r="B69" s="71" t="s">
        <v>85</v>
      </c>
      <c r="C69" s="71" t="s">
        <v>41</v>
      </c>
      <c r="D69" s="68">
        <v>216</v>
      </c>
      <c r="E69" s="29">
        <v>0</v>
      </c>
      <c r="F69" s="35">
        <f t="shared" si="0"/>
        <v>0</v>
      </c>
    </row>
    <row r="70" spans="1:6" x14ac:dyDescent="0.25">
      <c r="A70" s="31"/>
      <c r="B70" s="71" t="s">
        <v>86</v>
      </c>
      <c r="C70" s="71" t="s">
        <v>46</v>
      </c>
      <c r="D70" s="68">
        <v>60</v>
      </c>
      <c r="E70" s="29">
        <v>0</v>
      </c>
      <c r="F70" s="35">
        <f t="shared" si="0"/>
        <v>0</v>
      </c>
    </row>
    <row r="71" spans="1:6" x14ac:dyDescent="0.25">
      <c r="A71" s="31"/>
      <c r="B71" s="71" t="s">
        <v>87</v>
      </c>
      <c r="C71" s="71" t="s">
        <v>38</v>
      </c>
      <c r="D71" s="68">
        <v>24000</v>
      </c>
      <c r="E71" s="29">
        <v>0</v>
      </c>
      <c r="F71" s="35">
        <f t="shared" si="0"/>
        <v>0</v>
      </c>
    </row>
    <row r="72" spans="1:6" x14ac:dyDescent="0.25">
      <c r="A72" s="31"/>
      <c r="B72" s="71" t="s">
        <v>88</v>
      </c>
      <c r="C72" s="71" t="s">
        <v>38</v>
      </c>
      <c r="D72" s="68">
        <v>11000</v>
      </c>
      <c r="E72" s="29">
        <v>0</v>
      </c>
      <c r="F72" s="35">
        <f t="shared" si="0"/>
        <v>0</v>
      </c>
    </row>
    <row r="73" spans="1:6" x14ac:dyDescent="0.25">
      <c r="A73" s="31"/>
      <c r="B73" s="71" t="s">
        <v>89</v>
      </c>
      <c r="C73" s="71" t="s">
        <v>42</v>
      </c>
      <c r="D73" s="68">
        <v>18</v>
      </c>
      <c r="E73" s="29">
        <v>0</v>
      </c>
      <c r="F73" s="35">
        <f t="shared" si="0"/>
        <v>0</v>
      </c>
    </row>
    <row r="74" spans="1:6" x14ac:dyDescent="0.25">
      <c r="A74" s="31"/>
      <c r="B74" s="71" t="s">
        <v>90</v>
      </c>
      <c r="C74" s="71" t="s">
        <v>42</v>
      </c>
      <c r="D74" s="68">
        <v>22</v>
      </c>
      <c r="E74" s="29">
        <v>0</v>
      </c>
      <c r="F74" s="35">
        <f t="shared" si="0"/>
        <v>0</v>
      </c>
    </row>
    <row r="75" spans="1:6" x14ac:dyDescent="0.25">
      <c r="A75" s="31"/>
      <c r="B75" s="71" t="s">
        <v>91</v>
      </c>
      <c r="C75" s="71" t="s">
        <v>46</v>
      </c>
      <c r="D75" s="68">
        <v>27.4</v>
      </c>
      <c r="E75" s="29">
        <v>0</v>
      </c>
      <c r="F75" s="35">
        <f t="shared" si="0"/>
        <v>0</v>
      </c>
    </row>
    <row r="76" spans="1:6" x14ac:dyDescent="0.25">
      <c r="A76" s="31"/>
      <c r="B76" s="71" t="s">
        <v>92</v>
      </c>
      <c r="C76" s="71" t="s">
        <v>38</v>
      </c>
      <c r="D76" s="68">
        <v>4500</v>
      </c>
      <c r="E76" s="29">
        <v>0</v>
      </c>
      <c r="F76" s="35">
        <f t="shared" si="0"/>
        <v>0</v>
      </c>
    </row>
    <row r="77" spans="1:6" x14ac:dyDescent="0.25">
      <c r="A77" s="31"/>
      <c r="B77" s="71" t="s">
        <v>93</v>
      </c>
      <c r="C77" s="71" t="s">
        <v>42</v>
      </c>
      <c r="D77" s="68">
        <v>7.5</v>
      </c>
      <c r="E77" s="29">
        <v>0</v>
      </c>
      <c r="F77" s="35">
        <f t="shared" si="0"/>
        <v>0</v>
      </c>
    </row>
    <row r="78" spans="1:6" x14ac:dyDescent="0.25">
      <c r="A78" s="31"/>
      <c r="B78" s="71" t="s">
        <v>94</v>
      </c>
      <c r="C78" s="71" t="s">
        <v>42</v>
      </c>
      <c r="D78" s="68">
        <v>5</v>
      </c>
      <c r="E78" s="29">
        <v>0</v>
      </c>
      <c r="F78" s="35">
        <f t="shared" si="0"/>
        <v>0</v>
      </c>
    </row>
    <row r="79" spans="1:6" x14ac:dyDescent="0.25">
      <c r="A79" s="31"/>
      <c r="B79" s="71" t="s">
        <v>95</v>
      </c>
      <c r="C79" s="71" t="s">
        <v>46</v>
      </c>
      <c r="D79" s="68">
        <v>7</v>
      </c>
      <c r="E79" s="29">
        <v>0</v>
      </c>
      <c r="F79" s="35">
        <f t="shared" si="0"/>
        <v>0</v>
      </c>
    </row>
    <row r="80" spans="1:6" x14ac:dyDescent="0.25">
      <c r="A80" s="31"/>
      <c r="B80" s="71" t="s">
        <v>96</v>
      </c>
      <c r="C80" s="71" t="s">
        <v>46</v>
      </c>
      <c r="D80" s="68">
        <v>12</v>
      </c>
      <c r="E80" s="29">
        <v>0</v>
      </c>
      <c r="F80" s="35">
        <f t="shared" si="0"/>
        <v>0</v>
      </c>
    </row>
    <row r="81" spans="1:6" x14ac:dyDescent="0.25">
      <c r="A81" s="31"/>
      <c r="B81" s="71" t="s">
        <v>97</v>
      </c>
      <c r="C81" s="71" t="s">
        <v>42</v>
      </c>
      <c r="D81" s="68">
        <v>5</v>
      </c>
      <c r="E81" s="29">
        <v>0</v>
      </c>
      <c r="F81" s="35">
        <f t="shared" si="0"/>
        <v>0</v>
      </c>
    </row>
    <row r="82" spans="1:6" x14ac:dyDescent="0.25">
      <c r="A82" s="31"/>
      <c r="B82" s="71" t="s">
        <v>98</v>
      </c>
      <c r="C82" s="71" t="s">
        <v>38</v>
      </c>
      <c r="D82" s="68">
        <v>5600</v>
      </c>
      <c r="E82" s="29">
        <v>0</v>
      </c>
      <c r="F82" s="35">
        <f t="shared" si="0"/>
        <v>0</v>
      </c>
    </row>
    <row r="83" spans="1:6" x14ac:dyDescent="0.25">
      <c r="A83" s="31"/>
      <c r="B83" s="71" t="s">
        <v>99</v>
      </c>
      <c r="C83" s="71" t="s">
        <v>46</v>
      </c>
      <c r="D83" s="68">
        <v>28.6</v>
      </c>
      <c r="E83" s="29">
        <v>0</v>
      </c>
      <c r="F83" s="35">
        <f t="shared" si="0"/>
        <v>0</v>
      </c>
    </row>
    <row r="84" spans="1:6" x14ac:dyDescent="0.25">
      <c r="A84" s="31"/>
      <c r="B84" s="71" t="s">
        <v>100</v>
      </c>
      <c r="C84" s="71" t="s">
        <v>46</v>
      </c>
      <c r="D84" s="68">
        <v>60</v>
      </c>
      <c r="E84" s="29">
        <v>0</v>
      </c>
      <c r="F84" s="35">
        <f t="shared" si="0"/>
        <v>0</v>
      </c>
    </row>
    <row r="85" spans="1:6" x14ac:dyDescent="0.25">
      <c r="A85" s="31"/>
      <c r="B85" s="71" t="s">
        <v>101</v>
      </c>
      <c r="C85" s="71" t="s">
        <v>42</v>
      </c>
      <c r="D85" s="68">
        <v>5</v>
      </c>
      <c r="E85" s="29">
        <v>0</v>
      </c>
      <c r="F85" s="35">
        <f t="shared" ref="F85:F91" si="1">(D85*E85)</f>
        <v>0</v>
      </c>
    </row>
    <row r="86" spans="1:6" x14ac:dyDescent="0.25">
      <c r="A86" s="31"/>
      <c r="B86" s="71" t="s">
        <v>103</v>
      </c>
      <c r="C86" s="71" t="s">
        <v>38</v>
      </c>
      <c r="D86" s="68">
        <v>50</v>
      </c>
      <c r="E86" s="29">
        <v>0</v>
      </c>
      <c r="F86" s="35">
        <f t="shared" si="1"/>
        <v>0</v>
      </c>
    </row>
    <row r="87" spans="1:6" x14ac:dyDescent="0.25">
      <c r="A87" s="31"/>
      <c r="B87" s="71" t="s">
        <v>104</v>
      </c>
      <c r="C87" s="71" t="s">
        <v>42</v>
      </c>
      <c r="D87" s="68">
        <v>1</v>
      </c>
      <c r="E87" s="29">
        <v>0</v>
      </c>
      <c r="F87" s="35">
        <f t="shared" si="1"/>
        <v>0</v>
      </c>
    </row>
    <row r="88" spans="1:6" x14ac:dyDescent="0.25">
      <c r="A88" s="31"/>
      <c r="B88" s="71" t="s">
        <v>105</v>
      </c>
      <c r="C88" s="71" t="s">
        <v>38</v>
      </c>
      <c r="D88" s="68">
        <v>12000</v>
      </c>
      <c r="E88" s="29">
        <v>0</v>
      </c>
      <c r="F88" s="35">
        <f t="shared" si="1"/>
        <v>0</v>
      </c>
    </row>
    <row r="89" spans="1:6" x14ac:dyDescent="0.25">
      <c r="A89" s="31"/>
      <c r="B89" s="71" t="s">
        <v>106</v>
      </c>
      <c r="C89" s="71" t="s">
        <v>38</v>
      </c>
      <c r="D89" s="68">
        <v>5000</v>
      </c>
      <c r="E89" s="29">
        <v>0</v>
      </c>
      <c r="F89" s="35">
        <f t="shared" si="1"/>
        <v>0</v>
      </c>
    </row>
    <row r="90" spans="1:6" x14ac:dyDescent="0.25">
      <c r="A90" s="31"/>
      <c r="B90" s="71" t="s">
        <v>107</v>
      </c>
      <c r="C90" s="71" t="s">
        <v>46</v>
      </c>
      <c r="D90" s="68">
        <v>140</v>
      </c>
      <c r="E90" s="29">
        <v>0</v>
      </c>
      <c r="F90" s="35">
        <f t="shared" si="1"/>
        <v>0</v>
      </c>
    </row>
    <row r="91" spans="1:6" x14ac:dyDescent="0.25">
      <c r="A91" s="31"/>
      <c r="B91" s="71" t="s">
        <v>292</v>
      </c>
      <c r="C91" s="71" t="s">
        <v>38</v>
      </c>
      <c r="D91" s="68">
        <v>2800</v>
      </c>
      <c r="E91" s="34">
        <v>0</v>
      </c>
      <c r="F91" s="38">
        <f t="shared" si="1"/>
        <v>0</v>
      </c>
    </row>
    <row r="92" spans="1:6" x14ac:dyDescent="0.25">
      <c r="A92" s="31"/>
      <c r="B92" s="32"/>
      <c r="C92" s="32"/>
      <c r="D92" s="33"/>
      <c r="E92" s="34"/>
      <c r="F92" s="35"/>
    </row>
    <row r="93" spans="1:6" x14ac:dyDescent="0.25">
      <c r="A93" s="31"/>
      <c r="B93" s="32"/>
      <c r="C93" s="32"/>
      <c r="D93" s="33"/>
      <c r="E93" s="34"/>
      <c r="F93" s="35"/>
    </row>
    <row r="94" spans="1:6" x14ac:dyDescent="0.25">
      <c r="A94" s="31"/>
      <c r="B94" s="32"/>
      <c r="C94" s="32"/>
      <c r="D94" s="33"/>
      <c r="E94" s="34"/>
      <c r="F94" s="35"/>
    </row>
    <row r="95" spans="1:6" x14ac:dyDescent="0.25">
      <c r="A95" s="31"/>
      <c r="B95" s="32"/>
      <c r="C95" s="32"/>
      <c r="D95" s="33"/>
      <c r="E95" s="34"/>
      <c r="F95" s="35"/>
    </row>
    <row r="96" spans="1:6" x14ac:dyDescent="0.25">
      <c r="A96" s="31"/>
      <c r="B96" s="18"/>
      <c r="C96" s="18"/>
      <c r="D96" s="43"/>
      <c r="E96" s="53" t="s">
        <v>108</v>
      </c>
      <c r="F96" s="19">
        <f>SUM(F20:F95)</f>
        <v>0</v>
      </c>
    </row>
    <row r="97" spans="1:6" ht="15.75" thickBot="1" x14ac:dyDescent="0.3">
      <c r="A97" s="31"/>
      <c r="B97" s="18"/>
      <c r="C97" s="18"/>
      <c r="D97" s="19"/>
      <c r="E97" s="7"/>
      <c r="F97" s="20"/>
    </row>
    <row r="98" spans="1:6" ht="15.75" thickBot="1" x14ac:dyDescent="0.3">
      <c r="A98" s="31"/>
      <c r="B98" s="22" t="s">
        <v>109</v>
      </c>
      <c r="C98" s="22" t="s">
        <v>33</v>
      </c>
      <c r="D98" s="23" t="s">
        <v>34</v>
      </c>
      <c r="E98" s="24" t="s">
        <v>35</v>
      </c>
      <c r="F98" s="45" t="s">
        <v>36</v>
      </c>
    </row>
    <row r="99" spans="1:6" x14ac:dyDescent="0.25">
      <c r="A99" s="31"/>
      <c r="B99" s="27" t="s">
        <v>110</v>
      </c>
      <c r="C99" s="27" t="s">
        <v>46</v>
      </c>
      <c r="D99" s="28">
        <v>1.64</v>
      </c>
      <c r="E99" s="29">
        <v>0</v>
      </c>
      <c r="F99" s="59">
        <f t="shared" ref="F99:F136" si="2">(D99*E99)</f>
        <v>0</v>
      </c>
    </row>
    <row r="100" spans="1:6" x14ac:dyDescent="0.25">
      <c r="A100" s="31"/>
      <c r="B100" s="32" t="s">
        <v>111</v>
      </c>
      <c r="C100" s="32" t="s">
        <v>46</v>
      </c>
      <c r="D100" s="33">
        <v>1.5</v>
      </c>
      <c r="E100" s="34">
        <v>0</v>
      </c>
      <c r="F100" s="60">
        <f t="shared" si="2"/>
        <v>0</v>
      </c>
    </row>
    <row r="101" spans="1:6" x14ac:dyDescent="0.25">
      <c r="A101" s="31"/>
      <c r="B101" s="32" t="s">
        <v>112</v>
      </c>
      <c r="C101" s="32" t="s">
        <v>46</v>
      </c>
      <c r="D101" s="33">
        <v>0.13</v>
      </c>
      <c r="E101" s="34">
        <v>0</v>
      </c>
      <c r="F101" s="60">
        <f t="shared" si="2"/>
        <v>0</v>
      </c>
    </row>
    <row r="102" spans="1:6" x14ac:dyDescent="0.25">
      <c r="A102" s="31"/>
      <c r="B102" s="32" t="s">
        <v>113</v>
      </c>
      <c r="C102" s="32" t="s">
        <v>46</v>
      </c>
      <c r="D102" s="33">
        <v>0.34</v>
      </c>
      <c r="E102" s="34">
        <v>0</v>
      </c>
      <c r="F102" s="60">
        <f t="shared" si="2"/>
        <v>0</v>
      </c>
    </row>
    <row r="103" spans="1:6" x14ac:dyDescent="0.25">
      <c r="A103" s="31"/>
      <c r="B103" s="32" t="s">
        <v>114</v>
      </c>
      <c r="C103" s="32" t="s">
        <v>46</v>
      </c>
      <c r="D103" s="33">
        <v>0.45</v>
      </c>
      <c r="E103" s="34">
        <v>0</v>
      </c>
      <c r="F103" s="60">
        <f t="shared" si="2"/>
        <v>0</v>
      </c>
    </row>
    <row r="104" spans="1:6" x14ac:dyDescent="0.25">
      <c r="A104" s="31"/>
      <c r="B104" s="32" t="s">
        <v>115</v>
      </c>
      <c r="C104" s="32" t="s">
        <v>46</v>
      </c>
      <c r="D104" s="33">
        <v>0.61</v>
      </c>
      <c r="E104" s="34">
        <v>0</v>
      </c>
      <c r="F104" s="60">
        <f t="shared" si="2"/>
        <v>0</v>
      </c>
    </row>
    <row r="105" spans="1:6" x14ac:dyDescent="0.25">
      <c r="A105" s="31"/>
      <c r="B105" s="32" t="s">
        <v>116</v>
      </c>
      <c r="C105" s="32" t="s">
        <v>46</v>
      </c>
      <c r="D105" s="33">
        <v>0.12</v>
      </c>
      <c r="E105" s="34">
        <v>0</v>
      </c>
      <c r="F105" s="60">
        <f t="shared" si="2"/>
        <v>0</v>
      </c>
    </row>
    <row r="106" spans="1:6" x14ac:dyDescent="0.25">
      <c r="A106" s="31"/>
      <c r="B106" s="32" t="s">
        <v>117</v>
      </c>
      <c r="C106" s="32" t="s">
        <v>46</v>
      </c>
      <c r="D106" s="33">
        <v>0.13</v>
      </c>
      <c r="E106" s="34">
        <v>0</v>
      </c>
      <c r="F106" s="60">
        <f t="shared" si="2"/>
        <v>0</v>
      </c>
    </row>
    <row r="107" spans="1:6" x14ac:dyDescent="0.25">
      <c r="A107" s="31"/>
      <c r="B107" s="32" t="s">
        <v>118</v>
      </c>
      <c r="C107" s="32" t="s">
        <v>38</v>
      </c>
      <c r="D107" s="33">
        <v>40</v>
      </c>
      <c r="E107" s="34">
        <v>0</v>
      </c>
      <c r="F107" s="60">
        <f t="shared" si="2"/>
        <v>0</v>
      </c>
    </row>
    <row r="108" spans="1:6" x14ac:dyDescent="0.25">
      <c r="A108" s="31"/>
      <c r="B108" s="32" t="s">
        <v>119</v>
      </c>
      <c r="C108" s="32" t="s">
        <v>38</v>
      </c>
      <c r="D108" s="33">
        <v>60</v>
      </c>
      <c r="E108" s="34">
        <v>0</v>
      </c>
      <c r="F108" s="60">
        <f t="shared" si="2"/>
        <v>0</v>
      </c>
    </row>
    <row r="109" spans="1:6" x14ac:dyDescent="0.25">
      <c r="A109" s="31"/>
      <c r="B109" s="32" t="s">
        <v>120</v>
      </c>
      <c r="C109" s="32" t="s">
        <v>38</v>
      </c>
      <c r="D109" s="33">
        <v>50</v>
      </c>
      <c r="E109" s="34">
        <v>0</v>
      </c>
      <c r="F109" s="60">
        <f t="shared" si="2"/>
        <v>0</v>
      </c>
    </row>
    <row r="110" spans="1:6" x14ac:dyDescent="0.25">
      <c r="A110" s="31"/>
      <c r="B110" s="32" t="s">
        <v>121</v>
      </c>
      <c r="C110" s="32" t="s">
        <v>38</v>
      </c>
      <c r="D110" s="33">
        <v>26</v>
      </c>
      <c r="E110" s="34">
        <v>0</v>
      </c>
      <c r="F110" s="60">
        <f t="shared" si="2"/>
        <v>0</v>
      </c>
    </row>
    <row r="111" spans="1:6" x14ac:dyDescent="0.25">
      <c r="A111" s="31"/>
      <c r="B111" s="32" t="s">
        <v>122</v>
      </c>
      <c r="C111" s="32" t="s">
        <v>46</v>
      </c>
      <c r="D111" s="33">
        <v>1.05</v>
      </c>
      <c r="E111" s="34">
        <v>0</v>
      </c>
      <c r="F111" s="60">
        <f t="shared" si="2"/>
        <v>0</v>
      </c>
    </row>
    <row r="112" spans="1:6" x14ac:dyDescent="0.25">
      <c r="A112" s="31"/>
      <c r="B112" s="32" t="s">
        <v>123</v>
      </c>
      <c r="C112" s="32" t="s">
        <v>38</v>
      </c>
      <c r="D112" s="33">
        <v>350</v>
      </c>
      <c r="E112" s="34">
        <v>0</v>
      </c>
      <c r="F112" s="60">
        <f t="shared" si="2"/>
        <v>0</v>
      </c>
    </row>
    <row r="113" spans="1:6" x14ac:dyDescent="0.25">
      <c r="B113" s="32" t="s">
        <v>124</v>
      </c>
      <c r="C113" s="32" t="s">
        <v>38</v>
      </c>
      <c r="D113" s="33">
        <v>4500</v>
      </c>
      <c r="E113" s="34">
        <v>0</v>
      </c>
      <c r="F113" s="60">
        <f t="shared" si="2"/>
        <v>0</v>
      </c>
    </row>
    <row r="114" spans="1:6" x14ac:dyDescent="0.25">
      <c r="B114" s="32" t="s">
        <v>125</v>
      </c>
      <c r="C114" s="32" t="s">
        <v>38</v>
      </c>
      <c r="D114" s="33">
        <v>500</v>
      </c>
      <c r="E114" s="34">
        <v>0</v>
      </c>
      <c r="F114" s="60">
        <f t="shared" si="2"/>
        <v>0</v>
      </c>
    </row>
    <row r="115" spans="1:6" x14ac:dyDescent="0.25">
      <c r="B115" s="32" t="s">
        <v>126</v>
      </c>
      <c r="C115" s="32" t="s">
        <v>38</v>
      </c>
      <c r="D115" s="33">
        <v>20</v>
      </c>
      <c r="E115" s="34">
        <v>0</v>
      </c>
      <c r="F115" s="60">
        <f t="shared" si="2"/>
        <v>0</v>
      </c>
    </row>
    <row r="116" spans="1:6" x14ac:dyDescent="0.25">
      <c r="B116" s="32" t="s">
        <v>127</v>
      </c>
      <c r="C116" s="32" t="s">
        <v>38</v>
      </c>
      <c r="D116" s="33">
        <v>5.25</v>
      </c>
      <c r="E116" s="34">
        <v>0</v>
      </c>
      <c r="F116" s="60">
        <f t="shared" si="2"/>
        <v>0</v>
      </c>
    </row>
    <row r="117" spans="1:6" x14ac:dyDescent="0.25">
      <c r="B117" s="32" t="s">
        <v>128</v>
      </c>
      <c r="C117" s="32" t="s">
        <v>46</v>
      </c>
      <c r="D117" s="33">
        <v>1.2</v>
      </c>
      <c r="E117" s="34">
        <v>0</v>
      </c>
      <c r="F117" s="60">
        <f t="shared" si="2"/>
        <v>0</v>
      </c>
    </row>
    <row r="118" spans="1:6" x14ac:dyDescent="0.25">
      <c r="A118" s="26"/>
      <c r="B118" s="32" t="s">
        <v>129</v>
      </c>
      <c r="C118" s="32" t="s">
        <v>46</v>
      </c>
      <c r="D118" s="33">
        <v>36</v>
      </c>
      <c r="E118" s="34">
        <v>0</v>
      </c>
      <c r="F118" s="60">
        <f t="shared" si="2"/>
        <v>0</v>
      </c>
    </row>
    <row r="119" spans="1:6" x14ac:dyDescent="0.25">
      <c r="A119" s="31"/>
      <c r="B119" s="32" t="s">
        <v>130</v>
      </c>
      <c r="C119" s="32" t="s">
        <v>38</v>
      </c>
      <c r="D119" s="33">
        <v>400</v>
      </c>
      <c r="E119" s="34">
        <v>0</v>
      </c>
      <c r="F119" s="60">
        <f t="shared" si="2"/>
        <v>0</v>
      </c>
    </row>
    <row r="120" spans="1:6" x14ac:dyDescent="0.25">
      <c r="A120" s="31"/>
      <c r="B120" s="32" t="s">
        <v>131</v>
      </c>
      <c r="C120" s="32" t="s">
        <v>38</v>
      </c>
      <c r="D120" s="33">
        <v>1630</v>
      </c>
      <c r="E120" s="34">
        <v>0</v>
      </c>
      <c r="F120" s="60">
        <f t="shared" si="2"/>
        <v>0</v>
      </c>
    </row>
    <row r="121" spans="1:6" x14ac:dyDescent="0.25">
      <c r="A121" s="31"/>
      <c r="B121" s="32" t="s">
        <v>132</v>
      </c>
      <c r="C121" s="32" t="s">
        <v>38</v>
      </c>
      <c r="D121" s="33">
        <v>6</v>
      </c>
      <c r="E121" s="34">
        <v>0</v>
      </c>
      <c r="F121" s="60">
        <f t="shared" si="2"/>
        <v>0</v>
      </c>
    </row>
    <row r="122" spans="1:6" x14ac:dyDescent="0.25">
      <c r="A122" s="31"/>
      <c r="B122" s="32" t="s">
        <v>133</v>
      </c>
      <c r="C122" s="32" t="s">
        <v>38</v>
      </c>
      <c r="D122" s="33">
        <v>600</v>
      </c>
      <c r="E122" s="34">
        <v>0</v>
      </c>
      <c r="F122" s="60">
        <f t="shared" si="2"/>
        <v>0</v>
      </c>
    </row>
    <row r="123" spans="1:6" ht="45" x14ac:dyDescent="0.25">
      <c r="A123" s="31"/>
      <c r="B123" s="36" t="s">
        <v>293</v>
      </c>
      <c r="C123" s="32" t="s">
        <v>38</v>
      </c>
      <c r="D123" s="33">
        <v>500000</v>
      </c>
      <c r="E123" s="34">
        <v>0</v>
      </c>
      <c r="F123" s="60">
        <f t="shared" si="2"/>
        <v>0</v>
      </c>
    </row>
    <row r="124" spans="1:6" x14ac:dyDescent="0.25">
      <c r="A124" s="31"/>
      <c r="B124" s="32" t="s">
        <v>134</v>
      </c>
      <c r="C124" s="32" t="s">
        <v>102</v>
      </c>
      <c r="D124" s="37"/>
      <c r="E124" s="34">
        <v>0</v>
      </c>
      <c r="F124" s="60">
        <f t="shared" si="2"/>
        <v>0</v>
      </c>
    </row>
    <row r="125" spans="1:6" x14ac:dyDescent="0.25">
      <c r="A125" s="31"/>
      <c r="B125" s="32" t="s">
        <v>135</v>
      </c>
      <c r="C125" s="32" t="s">
        <v>38</v>
      </c>
      <c r="D125" s="33">
        <v>1860</v>
      </c>
      <c r="E125" s="34">
        <v>0</v>
      </c>
      <c r="F125" s="60">
        <f t="shared" si="2"/>
        <v>0</v>
      </c>
    </row>
    <row r="126" spans="1:6" x14ac:dyDescent="0.25">
      <c r="A126" s="31"/>
      <c r="B126" s="32" t="s">
        <v>136</v>
      </c>
      <c r="C126" s="32" t="s">
        <v>38</v>
      </c>
      <c r="D126" s="33">
        <v>570</v>
      </c>
      <c r="E126" s="34">
        <v>0</v>
      </c>
      <c r="F126" s="60">
        <f t="shared" si="2"/>
        <v>0</v>
      </c>
    </row>
    <row r="127" spans="1:6" x14ac:dyDescent="0.25">
      <c r="A127" s="31"/>
      <c r="B127" s="32" t="s">
        <v>137</v>
      </c>
      <c r="C127" s="32" t="s">
        <v>38</v>
      </c>
      <c r="D127" s="33">
        <v>1130</v>
      </c>
      <c r="E127" s="34">
        <v>0</v>
      </c>
      <c r="F127" s="60">
        <f t="shared" si="2"/>
        <v>0</v>
      </c>
    </row>
    <row r="128" spans="1:6" x14ac:dyDescent="0.25">
      <c r="A128" s="31"/>
      <c r="B128" s="32" t="s">
        <v>138</v>
      </c>
      <c r="C128" s="32" t="s">
        <v>38</v>
      </c>
      <c r="D128" s="33">
        <v>2300</v>
      </c>
      <c r="E128" s="34">
        <v>0</v>
      </c>
      <c r="F128" s="60">
        <f t="shared" si="2"/>
        <v>0</v>
      </c>
    </row>
    <row r="129" spans="1:6" x14ac:dyDescent="0.25">
      <c r="A129" s="31"/>
      <c r="B129" s="32" t="s">
        <v>139</v>
      </c>
      <c r="C129" s="32" t="s">
        <v>38</v>
      </c>
      <c r="D129" s="33">
        <v>1630</v>
      </c>
      <c r="E129" s="34">
        <v>0</v>
      </c>
      <c r="F129" s="60">
        <f t="shared" si="2"/>
        <v>0</v>
      </c>
    </row>
    <row r="130" spans="1:6" x14ac:dyDescent="0.25">
      <c r="A130" s="31"/>
      <c r="B130" s="32" t="s">
        <v>140</v>
      </c>
      <c r="C130" s="32" t="s">
        <v>46</v>
      </c>
      <c r="D130" s="33">
        <v>0.91</v>
      </c>
      <c r="E130" s="34">
        <v>0</v>
      </c>
      <c r="F130" s="60">
        <f t="shared" si="2"/>
        <v>0</v>
      </c>
    </row>
    <row r="131" spans="1:6" x14ac:dyDescent="0.25">
      <c r="A131" s="31"/>
      <c r="B131" s="32" t="s">
        <v>141</v>
      </c>
      <c r="C131" s="32" t="s">
        <v>38</v>
      </c>
      <c r="D131" s="33">
        <v>1.5</v>
      </c>
      <c r="E131" s="34">
        <v>0</v>
      </c>
      <c r="F131" s="60">
        <f t="shared" si="2"/>
        <v>0</v>
      </c>
    </row>
    <row r="132" spans="1:6" x14ac:dyDescent="0.25">
      <c r="A132" s="31"/>
      <c r="B132" s="32" t="s">
        <v>142</v>
      </c>
      <c r="C132" s="32" t="s">
        <v>38</v>
      </c>
      <c r="D132" s="33">
        <v>3.1</v>
      </c>
      <c r="E132" s="34">
        <v>0</v>
      </c>
      <c r="F132" s="60">
        <f t="shared" si="2"/>
        <v>0</v>
      </c>
    </row>
    <row r="133" spans="1:6" x14ac:dyDescent="0.25">
      <c r="A133" s="31"/>
      <c r="B133" s="32" t="s">
        <v>142</v>
      </c>
      <c r="C133" s="32" t="s">
        <v>38</v>
      </c>
      <c r="D133" s="33">
        <v>3</v>
      </c>
      <c r="E133" s="34">
        <v>0</v>
      </c>
      <c r="F133" s="60">
        <f t="shared" si="2"/>
        <v>0</v>
      </c>
    </row>
    <row r="134" spans="1:6" x14ac:dyDescent="0.25">
      <c r="A134" s="31"/>
      <c r="B134" s="32" t="s">
        <v>143</v>
      </c>
      <c r="C134" s="32" t="s">
        <v>38</v>
      </c>
      <c r="D134" s="33">
        <v>2.5</v>
      </c>
      <c r="E134" s="34">
        <v>0</v>
      </c>
      <c r="F134" s="60">
        <f t="shared" si="2"/>
        <v>0</v>
      </c>
    </row>
    <row r="135" spans="1:6" x14ac:dyDescent="0.25">
      <c r="A135" s="31"/>
      <c r="B135" s="32" t="s">
        <v>144</v>
      </c>
      <c r="C135" s="32" t="s">
        <v>38</v>
      </c>
      <c r="D135" s="33">
        <v>2.5</v>
      </c>
      <c r="E135" s="34">
        <v>0</v>
      </c>
      <c r="F135" s="60">
        <f t="shared" si="2"/>
        <v>0</v>
      </c>
    </row>
    <row r="136" spans="1:6" x14ac:dyDescent="0.25">
      <c r="A136" s="31"/>
      <c r="B136" s="32" t="s">
        <v>305</v>
      </c>
      <c r="C136" s="32" t="s">
        <v>294</v>
      </c>
      <c r="D136" s="37"/>
      <c r="E136" s="34"/>
      <c r="F136" s="38">
        <f t="shared" si="2"/>
        <v>0</v>
      </c>
    </row>
    <row r="137" spans="1:6" x14ac:dyDescent="0.25">
      <c r="A137" s="31"/>
      <c r="B137" s="34"/>
      <c r="C137" s="34"/>
      <c r="D137" s="37"/>
      <c r="E137" s="34"/>
      <c r="F137" s="38"/>
    </row>
    <row r="138" spans="1:6" x14ac:dyDescent="0.25">
      <c r="A138" s="31"/>
      <c r="B138" s="34"/>
      <c r="C138" s="34"/>
      <c r="D138" s="37"/>
      <c r="E138" s="34"/>
      <c r="F138" s="38"/>
    </row>
    <row r="139" spans="1:6" ht="15.75" thickBot="1" x14ac:dyDescent="0.3">
      <c r="A139" s="62"/>
      <c r="B139" s="40"/>
      <c r="C139" s="40"/>
      <c r="D139" s="41"/>
      <c r="E139" s="40"/>
      <c r="F139" s="42"/>
    </row>
    <row r="140" spans="1:6" x14ac:dyDescent="0.25">
      <c r="A140" s="31"/>
      <c r="B140" s="18"/>
      <c r="C140" s="18"/>
      <c r="D140" s="43" t="s">
        <v>145</v>
      </c>
      <c r="E140" s="18"/>
      <c r="F140" s="19">
        <f>SUM(F99:F139)</f>
        <v>0</v>
      </c>
    </row>
    <row r="141" spans="1:6" ht="15.75" thickBot="1" x14ac:dyDescent="0.3">
      <c r="A141" s="31"/>
      <c r="B141" s="18"/>
      <c r="C141" s="18"/>
      <c r="D141" s="19"/>
      <c r="E141" s="7"/>
      <c r="F141" s="20"/>
    </row>
    <row r="142" spans="1:6" ht="15.75" thickBot="1" x14ac:dyDescent="0.3">
      <c r="A142" s="31"/>
      <c r="B142" s="22" t="s">
        <v>146</v>
      </c>
      <c r="C142" s="22" t="s">
        <v>33</v>
      </c>
      <c r="D142" s="23" t="s">
        <v>34</v>
      </c>
      <c r="E142" s="24" t="s">
        <v>35</v>
      </c>
      <c r="F142" s="25" t="s">
        <v>36</v>
      </c>
    </row>
    <row r="143" spans="1:6" x14ac:dyDescent="0.25">
      <c r="A143" s="31"/>
      <c r="B143" s="69" t="s">
        <v>147</v>
      </c>
      <c r="C143" s="69" t="s">
        <v>38</v>
      </c>
      <c r="D143" s="70">
        <v>12</v>
      </c>
      <c r="E143" s="74">
        <v>0</v>
      </c>
      <c r="F143" s="75">
        <f t="shared" ref="F143:F161" si="3">(D143*E143)</f>
        <v>0</v>
      </c>
    </row>
    <row r="144" spans="1:6" x14ac:dyDescent="0.25">
      <c r="A144" s="31"/>
      <c r="B144" s="71" t="s">
        <v>148</v>
      </c>
      <c r="C144" s="71" t="s">
        <v>38</v>
      </c>
      <c r="D144" s="68">
        <v>90</v>
      </c>
      <c r="E144" s="76">
        <v>0</v>
      </c>
      <c r="F144" s="77">
        <f t="shared" si="3"/>
        <v>0</v>
      </c>
    </row>
    <row r="145" spans="1:6" x14ac:dyDescent="0.25">
      <c r="A145" s="31"/>
      <c r="B145" s="71" t="s">
        <v>149</v>
      </c>
      <c r="C145" s="71" t="s">
        <v>38</v>
      </c>
      <c r="D145" s="68">
        <v>700</v>
      </c>
      <c r="E145" s="76">
        <v>0</v>
      </c>
      <c r="F145" s="77">
        <f t="shared" si="3"/>
        <v>0</v>
      </c>
    </row>
    <row r="146" spans="1:6" x14ac:dyDescent="0.25">
      <c r="A146" s="31"/>
      <c r="B146" s="71" t="s">
        <v>150</v>
      </c>
      <c r="C146" s="71" t="s">
        <v>38</v>
      </c>
      <c r="D146" s="68">
        <v>4000</v>
      </c>
      <c r="E146" s="76">
        <v>0</v>
      </c>
      <c r="F146" s="77">
        <f t="shared" si="3"/>
        <v>0</v>
      </c>
    </row>
    <row r="147" spans="1:6" x14ac:dyDescent="0.25">
      <c r="A147" s="31"/>
      <c r="B147" s="71" t="s">
        <v>151</v>
      </c>
      <c r="C147" s="71" t="s">
        <v>38</v>
      </c>
      <c r="D147" s="68">
        <v>1000</v>
      </c>
      <c r="E147" s="76">
        <v>0</v>
      </c>
      <c r="F147" s="77">
        <f t="shared" si="3"/>
        <v>0</v>
      </c>
    </row>
    <row r="148" spans="1:6" x14ac:dyDescent="0.25">
      <c r="A148" s="31"/>
      <c r="B148" s="71" t="s">
        <v>152</v>
      </c>
      <c r="C148" s="71" t="s">
        <v>38</v>
      </c>
      <c r="D148" s="68">
        <v>61</v>
      </c>
      <c r="E148" s="76">
        <v>0</v>
      </c>
      <c r="F148" s="77">
        <f t="shared" si="3"/>
        <v>0</v>
      </c>
    </row>
    <row r="149" spans="1:6" x14ac:dyDescent="0.25">
      <c r="A149" s="31"/>
      <c r="B149" s="71" t="s">
        <v>153</v>
      </c>
      <c r="C149" s="71" t="s">
        <v>38</v>
      </c>
      <c r="D149" s="68">
        <v>61</v>
      </c>
      <c r="E149" s="76">
        <v>0</v>
      </c>
      <c r="F149" s="77">
        <f t="shared" si="3"/>
        <v>0</v>
      </c>
    </row>
    <row r="150" spans="1:6" x14ac:dyDescent="0.25">
      <c r="A150" s="31"/>
      <c r="B150" s="71" t="s">
        <v>154</v>
      </c>
      <c r="C150" s="71" t="s">
        <v>38</v>
      </c>
      <c r="D150" s="68">
        <v>25</v>
      </c>
      <c r="E150" s="76">
        <v>0</v>
      </c>
      <c r="F150" s="77">
        <f t="shared" si="3"/>
        <v>0</v>
      </c>
    </row>
    <row r="151" spans="1:6" x14ac:dyDescent="0.25">
      <c r="A151" s="31"/>
      <c r="B151" s="71" t="s">
        <v>155</v>
      </c>
      <c r="C151" s="71" t="s">
        <v>46</v>
      </c>
      <c r="D151" s="68">
        <v>30</v>
      </c>
      <c r="E151" s="76">
        <v>0</v>
      </c>
      <c r="F151" s="77">
        <f t="shared" si="3"/>
        <v>0</v>
      </c>
    </row>
    <row r="152" spans="1:6" x14ac:dyDescent="0.25">
      <c r="A152" s="31"/>
      <c r="B152" s="71" t="s">
        <v>156</v>
      </c>
      <c r="C152" s="71" t="s">
        <v>48</v>
      </c>
      <c r="D152" s="68">
        <v>70</v>
      </c>
      <c r="E152" s="76">
        <v>0</v>
      </c>
      <c r="F152" s="77">
        <f t="shared" si="3"/>
        <v>0</v>
      </c>
    </row>
    <row r="153" spans="1:6" x14ac:dyDescent="0.25">
      <c r="A153" s="31"/>
      <c r="B153" s="71" t="s">
        <v>284</v>
      </c>
      <c r="C153" s="71" t="s">
        <v>102</v>
      </c>
      <c r="D153" s="78"/>
      <c r="E153" s="76">
        <v>0</v>
      </c>
      <c r="F153" s="77">
        <f t="shared" si="3"/>
        <v>0</v>
      </c>
    </row>
    <row r="154" spans="1:6" x14ac:dyDescent="0.25">
      <c r="A154" s="31"/>
      <c r="B154" s="71" t="s">
        <v>157</v>
      </c>
      <c r="C154" s="71" t="s">
        <v>46</v>
      </c>
      <c r="D154" s="68">
        <v>10</v>
      </c>
      <c r="E154" s="76">
        <v>0</v>
      </c>
      <c r="F154" s="77">
        <f t="shared" si="3"/>
        <v>0</v>
      </c>
    </row>
    <row r="155" spans="1:6" x14ac:dyDescent="0.25">
      <c r="A155" s="31"/>
      <c r="B155" s="71" t="s">
        <v>311</v>
      </c>
      <c r="C155" s="71" t="s">
        <v>42</v>
      </c>
      <c r="D155" s="68">
        <v>2</v>
      </c>
      <c r="E155" s="76">
        <v>0</v>
      </c>
      <c r="F155" s="77">
        <f t="shared" si="3"/>
        <v>0</v>
      </c>
    </row>
    <row r="156" spans="1:6" x14ac:dyDescent="0.25">
      <c r="A156" s="31"/>
      <c r="B156" s="71" t="s">
        <v>158</v>
      </c>
      <c r="C156" s="71" t="s">
        <v>46</v>
      </c>
      <c r="D156" s="68">
        <v>2</v>
      </c>
      <c r="E156" s="76">
        <v>0</v>
      </c>
      <c r="F156" s="77">
        <f t="shared" si="3"/>
        <v>0</v>
      </c>
    </row>
    <row r="157" spans="1:6" x14ac:dyDescent="0.25">
      <c r="A157" s="31"/>
      <c r="B157" s="71" t="s">
        <v>159</v>
      </c>
      <c r="C157" s="71" t="s">
        <v>46</v>
      </c>
      <c r="D157" s="68">
        <v>25</v>
      </c>
      <c r="E157" s="76">
        <v>0</v>
      </c>
      <c r="F157" s="77">
        <f t="shared" si="3"/>
        <v>0</v>
      </c>
    </row>
    <row r="158" spans="1:6" x14ac:dyDescent="0.25">
      <c r="A158" s="31"/>
      <c r="B158" s="71" t="s">
        <v>160</v>
      </c>
      <c r="C158" s="71" t="s">
        <v>42</v>
      </c>
      <c r="D158" s="68">
        <v>1.2</v>
      </c>
      <c r="E158" s="76">
        <v>0</v>
      </c>
      <c r="F158" s="77">
        <f t="shared" si="3"/>
        <v>0</v>
      </c>
    </row>
    <row r="159" spans="1:6" x14ac:dyDescent="0.25">
      <c r="B159" s="71" t="s">
        <v>161</v>
      </c>
      <c r="C159" s="71" t="s">
        <v>42</v>
      </c>
      <c r="D159" s="68">
        <v>20</v>
      </c>
      <c r="E159" s="76">
        <v>0</v>
      </c>
      <c r="F159" s="77">
        <f t="shared" si="3"/>
        <v>0</v>
      </c>
    </row>
    <row r="160" spans="1:6" x14ac:dyDescent="0.25">
      <c r="B160" s="71" t="s">
        <v>162</v>
      </c>
      <c r="C160" s="71" t="s">
        <v>42</v>
      </c>
      <c r="D160" s="68">
        <v>20</v>
      </c>
      <c r="E160" s="76">
        <v>0</v>
      </c>
      <c r="F160" s="77">
        <f t="shared" si="3"/>
        <v>0</v>
      </c>
    </row>
    <row r="161" spans="1:6" x14ac:dyDescent="0.25">
      <c r="B161" s="71" t="s">
        <v>285</v>
      </c>
      <c r="C161" s="71" t="s">
        <v>38</v>
      </c>
      <c r="D161" s="68">
        <v>1500</v>
      </c>
      <c r="E161" s="76">
        <v>0</v>
      </c>
      <c r="F161" s="79">
        <f t="shared" si="3"/>
        <v>0</v>
      </c>
    </row>
    <row r="162" spans="1:6" x14ac:dyDescent="0.25">
      <c r="B162" s="34"/>
      <c r="C162" s="34"/>
      <c r="D162" s="37"/>
      <c r="E162" s="34"/>
      <c r="F162" s="38"/>
    </row>
    <row r="163" spans="1:6" x14ac:dyDescent="0.25">
      <c r="A163" s="26"/>
      <c r="B163" s="34"/>
      <c r="C163" s="34"/>
      <c r="D163" s="37"/>
      <c r="E163" s="34"/>
      <c r="F163" s="38"/>
    </row>
    <row r="164" spans="1:6" ht="15.75" thickBot="1" x14ac:dyDescent="0.3">
      <c r="A164" s="62"/>
      <c r="B164" s="40"/>
      <c r="C164" s="40"/>
      <c r="D164" s="41"/>
      <c r="E164" s="40"/>
      <c r="F164" s="42"/>
    </row>
    <row r="165" spans="1:6" x14ac:dyDescent="0.25">
      <c r="A165" s="31"/>
      <c r="B165" s="18"/>
      <c r="C165" s="18"/>
      <c r="D165" s="19"/>
      <c r="E165" s="53" t="s">
        <v>163</v>
      </c>
      <c r="F165" s="19">
        <f>SUM(F143:F164)</f>
        <v>0</v>
      </c>
    </row>
    <row r="166" spans="1:6" x14ac:dyDescent="0.25">
      <c r="A166" s="31"/>
      <c r="B166" s="18"/>
      <c r="C166" s="18"/>
      <c r="D166" s="19"/>
      <c r="E166" s="44"/>
      <c r="F166" s="20"/>
    </row>
    <row r="167" spans="1:6" ht="15.75" thickBot="1" x14ac:dyDescent="0.3">
      <c r="A167" s="31"/>
      <c r="B167" s="18"/>
      <c r="C167" s="18"/>
      <c r="D167" s="19"/>
      <c r="E167" s="7"/>
      <c r="F167" s="20"/>
    </row>
    <row r="168" spans="1:6" ht="15.75" thickBot="1" x14ac:dyDescent="0.3">
      <c r="A168" s="31"/>
      <c r="B168" s="52" t="s">
        <v>295</v>
      </c>
      <c r="C168" s="22" t="s">
        <v>33</v>
      </c>
      <c r="D168" s="23" t="s">
        <v>34</v>
      </c>
      <c r="E168" s="24" t="s">
        <v>35</v>
      </c>
      <c r="F168" s="25" t="s">
        <v>36</v>
      </c>
    </row>
    <row r="169" spans="1:6" x14ac:dyDescent="0.25">
      <c r="A169" s="31"/>
      <c r="B169" s="27" t="s">
        <v>164</v>
      </c>
      <c r="C169" s="27" t="s">
        <v>38</v>
      </c>
      <c r="D169" s="28">
        <v>3000</v>
      </c>
      <c r="E169" s="29">
        <v>0</v>
      </c>
      <c r="F169" s="30">
        <f t="shared" ref="F169:F181" si="4">(D169*E169)</f>
        <v>0</v>
      </c>
    </row>
    <row r="170" spans="1:6" x14ac:dyDescent="0.25">
      <c r="A170" s="31"/>
      <c r="B170" s="32" t="s">
        <v>165</v>
      </c>
      <c r="C170" s="32" t="s">
        <v>38</v>
      </c>
      <c r="D170" s="33">
        <v>5000</v>
      </c>
      <c r="E170" s="29">
        <v>0</v>
      </c>
      <c r="F170" s="35">
        <f t="shared" si="4"/>
        <v>0</v>
      </c>
    </row>
    <row r="171" spans="1:6" x14ac:dyDescent="0.25">
      <c r="A171" s="31"/>
      <c r="B171" s="32" t="s">
        <v>166</v>
      </c>
      <c r="C171" s="32" t="s">
        <v>38</v>
      </c>
      <c r="D171" s="33">
        <v>3000</v>
      </c>
      <c r="E171" s="29">
        <v>0</v>
      </c>
      <c r="F171" s="35">
        <f t="shared" si="4"/>
        <v>0</v>
      </c>
    </row>
    <row r="172" spans="1:6" x14ac:dyDescent="0.25">
      <c r="A172" s="31"/>
      <c r="B172" s="32" t="s">
        <v>167</v>
      </c>
      <c r="C172" s="32" t="s">
        <v>38</v>
      </c>
      <c r="D172" s="33">
        <v>3000</v>
      </c>
      <c r="E172" s="29">
        <v>0</v>
      </c>
      <c r="F172" s="35">
        <f t="shared" si="4"/>
        <v>0</v>
      </c>
    </row>
    <row r="173" spans="1:6" x14ac:dyDescent="0.25">
      <c r="A173" s="31"/>
      <c r="B173" s="32" t="s">
        <v>168</v>
      </c>
      <c r="C173" s="32" t="s">
        <v>46</v>
      </c>
      <c r="D173" s="33">
        <v>0.8</v>
      </c>
      <c r="E173" s="29">
        <v>0</v>
      </c>
      <c r="F173" s="35">
        <f t="shared" si="4"/>
        <v>0</v>
      </c>
    </row>
    <row r="174" spans="1:6" x14ac:dyDescent="0.25">
      <c r="A174" s="31"/>
      <c r="B174" s="32" t="s">
        <v>169</v>
      </c>
      <c r="C174" s="32" t="s">
        <v>38</v>
      </c>
      <c r="D174" s="33">
        <v>570</v>
      </c>
      <c r="E174" s="29">
        <v>0</v>
      </c>
      <c r="F174" s="35">
        <f t="shared" si="4"/>
        <v>0</v>
      </c>
    </row>
    <row r="175" spans="1:6" x14ac:dyDescent="0.25">
      <c r="A175" s="31"/>
      <c r="B175" s="32" t="s">
        <v>170</v>
      </c>
      <c r="C175" s="32" t="s">
        <v>46</v>
      </c>
      <c r="D175" s="33">
        <v>26</v>
      </c>
      <c r="E175" s="29">
        <v>0</v>
      </c>
      <c r="F175" s="35">
        <f t="shared" si="4"/>
        <v>0</v>
      </c>
    </row>
    <row r="176" spans="1:6" x14ac:dyDescent="0.25">
      <c r="A176" s="31"/>
      <c r="B176" s="32" t="s">
        <v>171</v>
      </c>
      <c r="C176" s="32" t="s">
        <v>38</v>
      </c>
      <c r="D176" s="33">
        <v>1000</v>
      </c>
      <c r="E176" s="29">
        <v>0</v>
      </c>
      <c r="F176" s="35">
        <f t="shared" si="4"/>
        <v>0</v>
      </c>
    </row>
    <row r="177" spans="1:6" x14ac:dyDescent="0.25">
      <c r="A177" s="31"/>
      <c r="B177" s="32" t="s">
        <v>304</v>
      </c>
      <c r="C177" s="32" t="s">
        <v>38</v>
      </c>
      <c r="D177" s="33">
        <v>15000</v>
      </c>
      <c r="E177" s="29">
        <v>0</v>
      </c>
      <c r="F177" s="35">
        <f t="shared" si="4"/>
        <v>0</v>
      </c>
    </row>
    <row r="178" spans="1:6" x14ac:dyDescent="0.25">
      <c r="A178" s="31"/>
      <c r="B178" s="32" t="s">
        <v>296</v>
      </c>
      <c r="C178" s="32" t="s">
        <v>237</v>
      </c>
      <c r="D178" s="33">
        <v>500</v>
      </c>
      <c r="E178" s="29">
        <v>0</v>
      </c>
      <c r="F178" s="35">
        <f t="shared" si="4"/>
        <v>0</v>
      </c>
    </row>
    <row r="179" spans="1:6" x14ac:dyDescent="0.25">
      <c r="A179" s="31"/>
      <c r="B179" s="32" t="s">
        <v>172</v>
      </c>
      <c r="C179" s="32" t="s">
        <v>46</v>
      </c>
      <c r="D179" s="33">
        <v>27</v>
      </c>
      <c r="E179" s="29">
        <v>0</v>
      </c>
      <c r="F179" s="35">
        <f t="shared" si="4"/>
        <v>0</v>
      </c>
    </row>
    <row r="180" spans="1:6" x14ac:dyDescent="0.25">
      <c r="A180" s="31"/>
      <c r="B180" s="32" t="s">
        <v>173</v>
      </c>
      <c r="C180" s="32" t="s">
        <v>38</v>
      </c>
      <c r="D180" s="33">
        <v>12000</v>
      </c>
      <c r="E180" s="29">
        <v>0</v>
      </c>
      <c r="F180" s="35">
        <f t="shared" si="4"/>
        <v>0</v>
      </c>
    </row>
    <row r="181" spans="1:6" x14ac:dyDescent="0.25">
      <c r="A181" s="31"/>
      <c r="B181" s="32" t="s">
        <v>289</v>
      </c>
      <c r="C181" s="32" t="s">
        <v>38</v>
      </c>
      <c r="D181" s="33">
        <v>35000</v>
      </c>
      <c r="E181" s="29">
        <v>0</v>
      </c>
      <c r="F181" s="38">
        <f t="shared" si="4"/>
        <v>0</v>
      </c>
    </row>
    <row r="182" spans="1:6" x14ac:dyDescent="0.25">
      <c r="A182" s="31"/>
      <c r="B182" s="34"/>
      <c r="C182" s="34"/>
      <c r="D182" s="37"/>
      <c r="E182" s="34"/>
      <c r="F182" s="38"/>
    </row>
    <row r="183" spans="1:6" x14ac:dyDescent="0.25">
      <c r="A183" s="31"/>
      <c r="B183" s="34"/>
      <c r="C183" s="34"/>
      <c r="D183" s="37"/>
      <c r="E183" s="34"/>
      <c r="F183" s="38"/>
    </row>
    <row r="184" spans="1:6" ht="15.75" thickBot="1" x14ac:dyDescent="0.3">
      <c r="A184" s="62"/>
      <c r="B184" s="40"/>
      <c r="C184" s="40"/>
      <c r="D184" s="41"/>
      <c r="E184" s="40"/>
      <c r="F184" s="42"/>
    </row>
    <row r="185" spans="1:6" x14ac:dyDescent="0.25">
      <c r="B185" s="18"/>
      <c r="C185" s="18"/>
      <c r="D185" s="19"/>
      <c r="E185" s="53" t="s">
        <v>174</v>
      </c>
      <c r="F185" s="19">
        <f>SUM(F169:F184)</f>
        <v>0</v>
      </c>
    </row>
    <row r="186" spans="1:6" x14ac:dyDescent="0.25">
      <c r="B186" s="18"/>
      <c r="C186" s="18"/>
      <c r="D186" s="19"/>
      <c r="E186" s="18"/>
      <c r="F186" s="19"/>
    </row>
    <row r="187" spans="1:6" ht="15.75" thickBot="1" x14ac:dyDescent="0.3"/>
    <row r="188" spans="1:6" ht="15.75" thickBot="1" x14ac:dyDescent="0.3">
      <c r="A188" s="21"/>
      <c r="B188" s="22" t="s">
        <v>246</v>
      </c>
      <c r="C188" s="22" t="s">
        <v>33</v>
      </c>
      <c r="D188" s="23" t="s">
        <v>34</v>
      </c>
      <c r="E188" s="24" t="s">
        <v>35</v>
      </c>
      <c r="F188" s="25" t="s">
        <v>36</v>
      </c>
    </row>
    <row r="189" spans="1:6" x14ac:dyDescent="0.25">
      <c r="A189" s="26"/>
      <c r="B189" s="69" t="s">
        <v>180</v>
      </c>
      <c r="C189" s="69" t="s">
        <v>38</v>
      </c>
      <c r="D189" s="70">
        <v>1000</v>
      </c>
      <c r="E189" s="74">
        <v>0</v>
      </c>
      <c r="F189" s="75">
        <f t="shared" ref="F189:F200" si="5">(D189*E189)</f>
        <v>0</v>
      </c>
    </row>
    <row r="190" spans="1:6" x14ac:dyDescent="0.25">
      <c r="A190" s="31"/>
      <c r="B190" s="71" t="s">
        <v>247</v>
      </c>
      <c r="C190" s="71" t="s">
        <v>38</v>
      </c>
      <c r="D190" s="68">
        <v>1500</v>
      </c>
      <c r="E190" s="74">
        <v>0</v>
      </c>
      <c r="F190" s="77">
        <f t="shared" si="5"/>
        <v>0</v>
      </c>
    </row>
    <row r="191" spans="1:6" x14ac:dyDescent="0.25">
      <c r="A191" s="31"/>
      <c r="B191" s="71" t="s">
        <v>248</v>
      </c>
      <c r="C191" s="71" t="s">
        <v>48</v>
      </c>
      <c r="D191" s="68">
        <v>8.4</v>
      </c>
      <c r="E191" s="74">
        <v>0</v>
      </c>
      <c r="F191" s="77">
        <f t="shared" si="5"/>
        <v>0</v>
      </c>
    </row>
    <row r="192" spans="1:6" x14ac:dyDescent="0.25">
      <c r="A192" s="31"/>
      <c r="B192" s="71" t="s">
        <v>249</v>
      </c>
      <c r="C192" s="71" t="s">
        <v>38</v>
      </c>
      <c r="D192" s="68">
        <v>2000</v>
      </c>
      <c r="E192" s="74">
        <v>0</v>
      </c>
      <c r="F192" s="77">
        <f t="shared" si="5"/>
        <v>0</v>
      </c>
    </row>
    <row r="193" spans="1:6" x14ac:dyDescent="0.25">
      <c r="A193" s="31"/>
      <c r="B193" s="71" t="s">
        <v>250</v>
      </c>
      <c r="C193" s="71" t="s">
        <v>38</v>
      </c>
      <c r="D193" s="68">
        <v>4000</v>
      </c>
      <c r="E193" s="74">
        <v>0</v>
      </c>
      <c r="F193" s="77">
        <f t="shared" si="5"/>
        <v>0</v>
      </c>
    </row>
    <row r="194" spans="1:6" x14ac:dyDescent="0.25">
      <c r="A194" s="31"/>
      <c r="B194" s="71" t="s">
        <v>251</v>
      </c>
      <c r="C194" s="71" t="s">
        <v>38</v>
      </c>
      <c r="D194" s="68">
        <v>20000</v>
      </c>
      <c r="E194" s="74">
        <v>0</v>
      </c>
      <c r="F194" s="77">
        <f t="shared" si="5"/>
        <v>0</v>
      </c>
    </row>
    <row r="195" spans="1:6" x14ac:dyDescent="0.25">
      <c r="A195" s="31"/>
      <c r="B195" s="71" t="s">
        <v>252</v>
      </c>
      <c r="C195" s="71" t="s">
        <v>38</v>
      </c>
      <c r="D195" s="68">
        <v>500</v>
      </c>
      <c r="E195" s="74">
        <v>0</v>
      </c>
      <c r="F195" s="77">
        <f t="shared" si="5"/>
        <v>0</v>
      </c>
    </row>
    <row r="196" spans="1:6" x14ac:dyDescent="0.25">
      <c r="A196" s="31"/>
      <c r="B196" s="71" t="s">
        <v>253</v>
      </c>
      <c r="C196" s="71" t="s">
        <v>38</v>
      </c>
      <c r="D196" s="68">
        <v>1500</v>
      </c>
      <c r="E196" s="74">
        <v>0</v>
      </c>
      <c r="F196" s="77">
        <f t="shared" si="5"/>
        <v>0</v>
      </c>
    </row>
    <row r="197" spans="1:6" x14ac:dyDescent="0.25">
      <c r="A197" s="31"/>
      <c r="B197" s="71" t="s">
        <v>254</v>
      </c>
      <c r="C197" s="71" t="s">
        <v>38</v>
      </c>
      <c r="D197" s="68">
        <v>140</v>
      </c>
      <c r="E197" s="74">
        <v>0</v>
      </c>
      <c r="F197" s="77">
        <f t="shared" si="5"/>
        <v>0</v>
      </c>
    </row>
    <row r="198" spans="1:6" x14ac:dyDescent="0.25">
      <c r="A198" s="31"/>
      <c r="B198" s="71" t="s">
        <v>255</v>
      </c>
      <c r="C198" s="71" t="s">
        <v>46</v>
      </c>
      <c r="D198" s="68">
        <v>17</v>
      </c>
      <c r="E198" s="74">
        <v>0</v>
      </c>
      <c r="F198" s="77">
        <f t="shared" si="5"/>
        <v>0</v>
      </c>
    </row>
    <row r="199" spans="1:6" x14ac:dyDescent="0.25">
      <c r="A199" s="31"/>
      <c r="B199" s="71" t="s">
        <v>287</v>
      </c>
      <c r="C199" s="71" t="s">
        <v>38</v>
      </c>
      <c r="D199" s="68">
        <v>5000</v>
      </c>
      <c r="E199" s="74">
        <v>0</v>
      </c>
      <c r="F199" s="79">
        <f t="shared" si="5"/>
        <v>0</v>
      </c>
    </row>
    <row r="200" spans="1:6" x14ac:dyDescent="0.25">
      <c r="A200" s="31"/>
      <c r="B200" s="71" t="s">
        <v>288</v>
      </c>
      <c r="C200" s="71" t="s">
        <v>38</v>
      </c>
      <c r="D200" s="68">
        <v>15000</v>
      </c>
      <c r="E200" s="74">
        <v>0</v>
      </c>
      <c r="F200" s="79">
        <f t="shared" si="5"/>
        <v>0</v>
      </c>
    </row>
    <row r="201" spans="1:6" x14ac:dyDescent="0.25">
      <c r="A201" s="31"/>
      <c r="B201" s="32"/>
      <c r="C201" s="32"/>
      <c r="D201" s="33"/>
      <c r="E201" s="34"/>
      <c r="F201" s="38"/>
    </row>
    <row r="202" spans="1:6" x14ac:dyDescent="0.25">
      <c r="A202" s="31"/>
      <c r="B202" s="34"/>
      <c r="C202" s="34"/>
      <c r="D202" s="37"/>
      <c r="E202" s="34"/>
      <c r="F202" s="38"/>
    </row>
    <row r="203" spans="1:6" ht="15.75" thickBot="1" x14ac:dyDescent="0.3">
      <c r="A203" s="39"/>
      <c r="B203" s="40"/>
      <c r="C203" s="40"/>
      <c r="D203" s="41"/>
      <c r="E203" s="40"/>
      <c r="F203" s="42"/>
    </row>
    <row r="204" spans="1:6" x14ac:dyDescent="0.25">
      <c r="A204" s="31"/>
      <c r="B204" s="18"/>
      <c r="C204" s="18"/>
      <c r="D204" s="19"/>
      <c r="E204" s="53" t="s">
        <v>256</v>
      </c>
      <c r="F204" s="19">
        <f>SUM(F189:F203)</f>
        <v>0</v>
      </c>
    </row>
    <row r="206" spans="1:6" x14ac:dyDescent="0.25">
      <c r="B206" s="18"/>
      <c r="C206" s="18"/>
      <c r="D206" s="19"/>
      <c r="E206" s="53" t="s">
        <v>302</v>
      </c>
      <c r="F206" s="19">
        <f>SUM(F185,F165,F140,F96,F204)</f>
        <v>0</v>
      </c>
    </row>
    <row r="207" spans="1:6" x14ac:dyDescent="0.25">
      <c r="B207" s="18"/>
      <c r="C207" s="18"/>
      <c r="D207" s="19"/>
      <c r="E207" s="18"/>
      <c r="F207" s="19"/>
    </row>
    <row r="208" spans="1:6" x14ac:dyDescent="0.25">
      <c r="B208" s="18"/>
      <c r="C208" s="18"/>
      <c r="D208" s="19"/>
      <c r="E208" s="53" t="s">
        <v>299</v>
      </c>
      <c r="F208" s="19">
        <f>(F206*1.1)</f>
        <v>0</v>
      </c>
    </row>
    <row r="209" spans="1:1" x14ac:dyDescent="0.25">
      <c r="A209" s="26"/>
    </row>
    <row r="210" spans="1:1" x14ac:dyDescent="0.25">
      <c r="A210" s="31"/>
    </row>
    <row r="211" spans="1:1" x14ac:dyDescent="0.25">
      <c r="A211" s="31"/>
    </row>
    <row r="212" spans="1:1" x14ac:dyDescent="0.25">
      <c r="A212" s="31"/>
    </row>
    <row r="213" spans="1:1" x14ac:dyDescent="0.25">
      <c r="A213" s="31"/>
    </row>
    <row r="214" spans="1:1" x14ac:dyDescent="0.25">
      <c r="A214" s="31"/>
    </row>
    <row r="215" spans="1:1" x14ac:dyDescent="0.25">
      <c r="A215" s="31"/>
    </row>
    <row r="216" spans="1:1" x14ac:dyDescent="0.25">
      <c r="A216" s="31"/>
    </row>
    <row r="217" spans="1:1" x14ac:dyDescent="0.25">
      <c r="A217" s="31"/>
    </row>
    <row r="218" spans="1:1" x14ac:dyDescent="0.25">
      <c r="A218" s="31"/>
    </row>
    <row r="219" spans="1:1" x14ac:dyDescent="0.25">
      <c r="A219" s="61"/>
    </row>
    <row r="220" spans="1:1" x14ac:dyDescent="0.25">
      <c r="A220" s="61"/>
    </row>
    <row r="221" spans="1:1" x14ac:dyDescent="0.25">
      <c r="A221" s="61"/>
    </row>
    <row r="222" spans="1:1" x14ac:dyDescent="0.25">
      <c r="A222" s="61"/>
    </row>
  </sheetData>
  <sheetProtection algorithmName="SHA-512" hashValue="wZyaYzcg6kpbnNUYoa3XvdfKmj2zymaXnvhjW7yq0Y7YjzBa60Ws0iTJxNuM62xhMAhwm3Q1HCQ8I/oKJuwNqw==" saltValue="hhJQnSD16/jY3IT81JlWRA==" spinCount="100000" sheet="1" selectLockedCells="1"/>
  <customSheetViews>
    <customSheetView guid="{7516BD35-1D1C-4873-9788-01FE23628BF7}" showPageBreaks="1" fitToPage="1" printArea="1" view="pageLayout" topLeftCell="A196">
      <selection activeCell="D220" sqref="D220"/>
      <pageMargins left="1.25" right="0.7" top="0.75" bottom="0.75" header="0.3" footer="0.3"/>
      <printOptions horizontalCentered="1"/>
      <pageSetup scale="95" fitToHeight="0" orientation="portrait" horizontalDpi="1200" verticalDpi="1200" r:id="rId1"/>
    </customSheetView>
  </customSheetViews>
  <mergeCells count="9">
    <mergeCell ref="C15:E15"/>
    <mergeCell ref="C16:E16"/>
    <mergeCell ref="C17:E17"/>
    <mergeCell ref="A1:F8"/>
    <mergeCell ref="A9:F9"/>
    <mergeCell ref="A10:F10"/>
    <mergeCell ref="A11:F11"/>
    <mergeCell ref="C13:E13"/>
    <mergeCell ref="C14:E14"/>
  </mergeCells>
  <printOptions horizontalCentered="1"/>
  <pageMargins left="0.75" right="0.7" top="0.75" bottom="0.75" header="0.3" footer="0.3"/>
  <pageSetup fitToHeight="0" orientation="portrait" horizontalDpi="1200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view="pageLayout" topLeftCell="A61" zoomScale="85" zoomScaleNormal="100" zoomScalePageLayoutView="85" workbookViewId="0">
      <selection activeCell="E53" sqref="E53"/>
    </sheetView>
  </sheetViews>
  <sheetFormatPr defaultRowHeight="15" x14ac:dyDescent="0.25"/>
  <cols>
    <col min="1" max="1" width="6.5703125" customWidth="1"/>
    <col min="2" max="2" width="44.7109375" customWidth="1"/>
    <col min="3" max="3" width="6.5703125" customWidth="1"/>
    <col min="4" max="4" width="11.5703125" customWidth="1"/>
    <col min="5" max="5" width="9.42578125" customWidth="1"/>
    <col min="6" max="6" width="11.5703125" customWidth="1"/>
  </cols>
  <sheetData>
    <row r="1" spans="1:6" x14ac:dyDescent="0.25">
      <c r="A1" s="109"/>
      <c r="B1" s="109"/>
      <c r="C1" s="109"/>
      <c r="D1" s="109"/>
      <c r="E1" s="109"/>
      <c r="F1" s="109"/>
    </row>
    <row r="2" spans="1:6" x14ac:dyDescent="0.25">
      <c r="A2" s="109"/>
      <c r="B2" s="109"/>
      <c r="C2" s="109"/>
      <c r="D2" s="109"/>
      <c r="E2" s="109"/>
      <c r="F2" s="109"/>
    </row>
    <row r="3" spans="1:6" x14ac:dyDescent="0.25">
      <c r="A3" s="109"/>
      <c r="B3" s="109"/>
      <c r="C3" s="109"/>
      <c r="D3" s="109"/>
      <c r="E3" s="109"/>
      <c r="F3" s="109"/>
    </row>
    <row r="4" spans="1:6" x14ac:dyDescent="0.25">
      <c r="A4" s="109"/>
      <c r="B4" s="109"/>
      <c r="C4" s="109"/>
      <c r="D4" s="109"/>
      <c r="E4" s="109"/>
      <c r="F4" s="109"/>
    </row>
    <row r="5" spans="1:6" x14ac:dyDescent="0.25">
      <c r="A5" s="109"/>
      <c r="B5" s="109"/>
      <c r="C5" s="109"/>
      <c r="D5" s="109"/>
      <c r="E5" s="109"/>
      <c r="F5" s="109"/>
    </row>
    <row r="6" spans="1:6" x14ac:dyDescent="0.25">
      <c r="A6" s="109"/>
      <c r="B6" s="109"/>
      <c r="C6" s="109"/>
      <c r="D6" s="109"/>
      <c r="E6" s="109"/>
      <c r="F6" s="109"/>
    </row>
    <row r="7" spans="1:6" x14ac:dyDescent="0.25">
      <c r="A7" s="109"/>
      <c r="B7" s="109"/>
      <c r="C7" s="109"/>
      <c r="D7" s="109"/>
      <c r="E7" s="109"/>
      <c r="F7" s="109"/>
    </row>
    <row r="8" spans="1:6" x14ac:dyDescent="0.25">
      <c r="A8" s="109"/>
      <c r="B8" s="109"/>
      <c r="C8" s="109"/>
      <c r="D8" s="109"/>
      <c r="E8" s="109"/>
      <c r="F8" s="109"/>
    </row>
    <row r="9" spans="1:6" x14ac:dyDescent="0.25">
      <c r="A9" s="109"/>
      <c r="B9" s="109"/>
      <c r="C9" s="109"/>
      <c r="D9" s="109"/>
      <c r="E9" s="109"/>
      <c r="F9" s="109"/>
    </row>
    <row r="10" spans="1:6" x14ac:dyDescent="0.25">
      <c r="A10" s="109" t="s">
        <v>0</v>
      </c>
      <c r="B10" s="109"/>
      <c r="C10" s="109"/>
      <c r="D10" s="109"/>
      <c r="E10" s="109"/>
      <c r="F10" s="109"/>
    </row>
    <row r="11" spans="1:6" x14ac:dyDescent="0.25">
      <c r="A11" s="109" t="s">
        <v>175</v>
      </c>
      <c r="B11" s="109"/>
      <c r="C11" s="109"/>
      <c r="D11" s="109"/>
      <c r="E11" s="109"/>
      <c r="F11" s="109"/>
    </row>
    <row r="12" spans="1:6" x14ac:dyDescent="0.25">
      <c r="A12" s="15"/>
      <c r="B12" s="51"/>
      <c r="C12" s="51"/>
      <c r="D12" s="51"/>
      <c r="E12" s="51"/>
      <c r="F12" s="15"/>
    </row>
    <row r="13" spans="1:6" x14ac:dyDescent="0.25">
      <c r="B13" s="54" t="s">
        <v>8</v>
      </c>
      <c r="C13" s="110"/>
      <c r="D13" s="110"/>
      <c r="E13" s="110"/>
      <c r="F13" s="20"/>
    </row>
    <row r="14" spans="1:6" x14ac:dyDescent="0.25">
      <c r="B14" s="55" t="s">
        <v>13</v>
      </c>
      <c r="C14" s="99"/>
      <c r="D14" s="99"/>
      <c r="E14" s="99"/>
      <c r="F14" s="20"/>
    </row>
    <row r="15" spans="1:6" x14ac:dyDescent="0.25">
      <c r="B15" s="6" t="s">
        <v>14</v>
      </c>
      <c r="C15" s="99"/>
      <c r="D15" s="99"/>
      <c r="E15" s="99"/>
      <c r="F15" s="20"/>
    </row>
    <row r="16" spans="1:6" x14ac:dyDescent="0.25">
      <c r="B16" s="6" t="s">
        <v>15</v>
      </c>
      <c r="C16" s="99"/>
      <c r="D16" s="99"/>
      <c r="E16" s="99"/>
      <c r="F16" s="20"/>
    </row>
    <row r="17" spans="1:6" x14ac:dyDescent="0.25">
      <c r="B17" s="6" t="s">
        <v>16</v>
      </c>
      <c r="C17" s="99"/>
      <c r="D17" s="99"/>
      <c r="E17" s="99"/>
      <c r="F17" s="20"/>
    </row>
    <row r="18" spans="1:6" ht="15.75" thickBot="1" x14ac:dyDescent="0.3">
      <c r="B18" s="18"/>
      <c r="C18" s="18"/>
      <c r="D18" s="19"/>
      <c r="E18" s="7"/>
      <c r="F18" s="20"/>
    </row>
    <row r="19" spans="1:6" ht="15.75" thickBot="1" x14ac:dyDescent="0.3">
      <c r="A19" s="21"/>
      <c r="B19" s="22" t="s">
        <v>176</v>
      </c>
      <c r="C19" s="22" t="s">
        <v>33</v>
      </c>
      <c r="D19" s="23" t="s">
        <v>34</v>
      </c>
      <c r="E19" s="24" t="s">
        <v>35</v>
      </c>
      <c r="F19" s="25" t="s">
        <v>36</v>
      </c>
    </row>
    <row r="20" spans="1:6" ht="30" x14ac:dyDescent="0.25">
      <c r="A20" s="26"/>
      <c r="B20" s="83" t="s">
        <v>312</v>
      </c>
      <c r="C20" s="84" t="s">
        <v>102</v>
      </c>
      <c r="D20" s="85">
        <v>85000</v>
      </c>
      <c r="E20" s="74">
        <v>0</v>
      </c>
      <c r="F20" s="75">
        <f t="shared" ref="F20:F62" si="0">(D20*E20)</f>
        <v>0</v>
      </c>
    </row>
    <row r="21" spans="1:6" ht="30" x14ac:dyDescent="0.25">
      <c r="A21" s="31"/>
      <c r="B21" s="73" t="s">
        <v>313</v>
      </c>
      <c r="C21" s="81" t="s">
        <v>102</v>
      </c>
      <c r="D21" s="86">
        <v>45000</v>
      </c>
      <c r="E21" s="76">
        <v>0</v>
      </c>
      <c r="F21" s="77">
        <f t="shared" si="0"/>
        <v>0</v>
      </c>
    </row>
    <row r="22" spans="1:6" x14ac:dyDescent="0.25">
      <c r="A22" s="31"/>
      <c r="B22" s="73" t="s">
        <v>314</v>
      </c>
      <c r="C22" s="81" t="s">
        <v>38</v>
      </c>
      <c r="D22" s="86">
        <v>3500</v>
      </c>
      <c r="E22" s="76">
        <v>0</v>
      </c>
      <c r="F22" s="77">
        <f t="shared" si="0"/>
        <v>0</v>
      </c>
    </row>
    <row r="23" spans="1:6" x14ac:dyDescent="0.25">
      <c r="A23" s="31"/>
      <c r="B23" s="73" t="s">
        <v>315</v>
      </c>
      <c r="C23" s="81" t="s">
        <v>102</v>
      </c>
      <c r="D23" s="86">
        <v>50000</v>
      </c>
      <c r="E23" s="76">
        <v>0</v>
      </c>
      <c r="F23" s="77">
        <f t="shared" si="0"/>
        <v>0</v>
      </c>
    </row>
    <row r="24" spans="1:6" x14ac:dyDescent="0.25">
      <c r="A24" s="31"/>
      <c r="B24" s="73" t="s">
        <v>316</v>
      </c>
      <c r="C24" s="81" t="s">
        <v>102</v>
      </c>
      <c r="D24" s="86">
        <v>25000</v>
      </c>
      <c r="E24" s="76">
        <v>0</v>
      </c>
      <c r="F24" s="77">
        <f t="shared" si="0"/>
        <v>0</v>
      </c>
    </row>
    <row r="25" spans="1:6" x14ac:dyDescent="0.25">
      <c r="A25" s="31"/>
      <c r="B25" s="73" t="s">
        <v>317</v>
      </c>
      <c r="C25" s="81" t="s">
        <v>46</v>
      </c>
      <c r="D25" s="86">
        <v>6.5</v>
      </c>
      <c r="E25" s="76">
        <v>0</v>
      </c>
      <c r="F25" s="77">
        <f t="shared" si="0"/>
        <v>0</v>
      </c>
    </row>
    <row r="26" spans="1:6" x14ac:dyDescent="0.25">
      <c r="A26" s="31"/>
      <c r="B26" s="73" t="s">
        <v>318</v>
      </c>
      <c r="C26" s="81" t="s">
        <v>46</v>
      </c>
      <c r="D26" s="86">
        <v>6.5</v>
      </c>
      <c r="E26" s="76">
        <v>0</v>
      </c>
      <c r="F26" s="77">
        <f t="shared" si="0"/>
        <v>0</v>
      </c>
    </row>
    <row r="27" spans="1:6" ht="30" x14ac:dyDescent="0.25">
      <c r="A27" s="31"/>
      <c r="B27" s="73" t="s">
        <v>319</v>
      </c>
      <c r="C27" s="81" t="s">
        <v>102</v>
      </c>
      <c r="D27" s="86">
        <v>65000</v>
      </c>
      <c r="E27" s="76">
        <v>0</v>
      </c>
      <c r="F27" s="77">
        <f t="shared" si="0"/>
        <v>0</v>
      </c>
    </row>
    <row r="28" spans="1:6" x14ac:dyDescent="0.25">
      <c r="A28" s="31"/>
      <c r="B28" s="73" t="s">
        <v>182</v>
      </c>
      <c r="C28" s="81" t="s">
        <v>183</v>
      </c>
      <c r="D28" s="86">
        <v>1</v>
      </c>
      <c r="E28" s="76">
        <v>0</v>
      </c>
      <c r="F28" s="77">
        <f t="shared" si="0"/>
        <v>0</v>
      </c>
    </row>
    <row r="29" spans="1:6" ht="30" x14ac:dyDescent="0.25">
      <c r="A29" s="31"/>
      <c r="B29" s="73" t="s">
        <v>320</v>
      </c>
      <c r="C29" s="81" t="s">
        <v>38</v>
      </c>
      <c r="D29" s="86">
        <v>4500</v>
      </c>
      <c r="E29" s="76">
        <v>0</v>
      </c>
      <c r="F29" s="77">
        <f t="shared" si="0"/>
        <v>0</v>
      </c>
    </row>
    <row r="30" spans="1:6" x14ac:dyDescent="0.25">
      <c r="A30" s="31"/>
      <c r="B30" s="73" t="s">
        <v>321</v>
      </c>
      <c r="C30" s="81" t="s">
        <v>38</v>
      </c>
      <c r="D30" s="86">
        <v>3500</v>
      </c>
      <c r="E30" s="76">
        <v>0</v>
      </c>
      <c r="F30" s="77">
        <f t="shared" si="0"/>
        <v>0</v>
      </c>
    </row>
    <row r="31" spans="1:6" x14ac:dyDescent="0.25">
      <c r="A31" s="31"/>
      <c r="B31" s="73" t="s">
        <v>322</v>
      </c>
      <c r="C31" s="81" t="s">
        <v>38</v>
      </c>
      <c r="D31" s="86">
        <v>3500</v>
      </c>
      <c r="E31" s="76">
        <v>0</v>
      </c>
      <c r="F31" s="77">
        <f t="shared" si="0"/>
        <v>0</v>
      </c>
    </row>
    <row r="32" spans="1:6" x14ac:dyDescent="0.25">
      <c r="A32" s="31"/>
      <c r="B32" s="73" t="s">
        <v>323</v>
      </c>
      <c r="C32" s="81" t="s">
        <v>38</v>
      </c>
      <c r="D32" s="86">
        <v>3500</v>
      </c>
      <c r="E32" s="76">
        <v>0</v>
      </c>
      <c r="F32" s="77">
        <f t="shared" si="0"/>
        <v>0</v>
      </c>
    </row>
    <row r="33" spans="1:6" x14ac:dyDescent="0.25">
      <c r="A33" s="31"/>
      <c r="B33" s="73" t="s">
        <v>324</v>
      </c>
      <c r="C33" s="81" t="s">
        <v>38</v>
      </c>
      <c r="D33" s="86">
        <v>11500</v>
      </c>
      <c r="E33" s="76">
        <v>0</v>
      </c>
      <c r="F33" s="77">
        <f t="shared" si="0"/>
        <v>0</v>
      </c>
    </row>
    <row r="34" spans="1:6" x14ac:dyDescent="0.25">
      <c r="A34" s="31"/>
      <c r="B34" s="73" t="s">
        <v>325</v>
      </c>
      <c r="C34" s="81" t="s">
        <v>38</v>
      </c>
      <c r="D34" s="86">
        <v>15000</v>
      </c>
      <c r="E34" s="76">
        <v>0</v>
      </c>
      <c r="F34" s="77">
        <f t="shared" si="0"/>
        <v>0</v>
      </c>
    </row>
    <row r="35" spans="1:6" x14ac:dyDescent="0.25">
      <c r="A35" s="31"/>
      <c r="B35" s="73" t="s">
        <v>326</v>
      </c>
      <c r="C35" s="81" t="s">
        <v>46</v>
      </c>
      <c r="D35" s="86">
        <v>300</v>
      </c>
      <c r="E35" s="76">
        <v>0</v>
      </c>
      <c r="F35" s="77">
        <f t="shared" si="0"/>
        <v>0</v>
      </c>
    </row>
    <row r="36" spans="1:6" x14ac:dyDescent="0.25">
      <c r="A36" s="31"/>
      <c r="B36" s="73" t="s">
        <v>327</v>
      </c>
      <c r="C36" s="81" t="s">
        <v>46</v>
      </c>
      <c r="D36" s="86">
        <v>400</v>
      </c>
      <c r="E36" s="76">
        <v>0</v>
      </c>
      <c r="F36" s="77">
        <f t="shared" si="0"/>
        <v>0</v>
      </c>
    </row>
    <row r="37" spans="1:6" x14ac:dyDescent="0.25">
      <c r="A37" s="31"/>
      <c r="B37" s="73" t="s">
        <v>328</v>
      </c>
      <c r="C37" s="81" t="s">
        <v>46</v>
      </c>
      <c r="D37" s="86">
        <v>460</v>
      </c>
      <c r="E37" s="76">
        <v>0</v>
      </c>
      <c r="F37" s="77">
        <f t="shared" si="0"/>
        <v>0</v>
      </c>
    </row>
    <row r="38" spans="1:6" ht="33" customHeight="1" x14ac:dyDescent="0.25">
      <c r="A38" s="31"/>
      <c r="B38" s="73" t="s">
        <v>329</v>
      </c>
      <c r="C38" s="81" t="s">
        <v>46</v>
      </c>
      <c r="D38" s="86">
        <v>650</v>
      </c>
      <c r="E38" s="76">
        <v>0</v>
      </c>
      <c r="F38" s="77">
        <f t="shared" si="0"/>
        <v>0</v>
      </c>
    </row>
    <row r="39" spans="1:6" ht="36.75" customHeight="1" x14ac:dyDescent="0.25">
      <c r="A39" s="31"/>
      <c r="B39" s="73" t="s">
        <v>330</v>
      </c>
      <c r="C39" s="81" t="s">
        <v>46</v>
      </c>
      <c r="D39" s="86">
        <v>1200</v>
      </c>
      <c r="E39" s="76">
        <v>0</v>
      </c>
      <c r="F39" s="77">
        <f t="shared" si="0"/>
        <v>0</v>
      </c>
    </row>
    <row r="40" spans="1:6" x14ac:dyDescent="0.25">
      <c r="A40" s="31"/>
      <c r="B40" s="73" t="s">
        <v>331</v>
      </c>
      <c r="C40" s="81" t="s">
        <v>46</v>
      </c>
      <c r="D40" s="86">
        <v>1700</v>
      </c>
      <c r="E40" s="76">
        <v>0</v>
      </c>
      <c r="F40" s="77">
        <f t="shared" si="0"/>
        <v>0</v>
      </c>
    </row>
    <row r="41" spans="1:6" ht="30" x14ac:dyDescent="0.25">
      <c r="A41" s="31"/>
      <c r="B41" s="73" t="s">
        <v>332</v>
      </c>
      <c r="C41" s="81" t="s">
        <v>38</v>
      </c>
      <c r="D41" s="86">
        <v>15000</v>
      </c>
      <c r="E41" s="76">
        <v>0</v>
      </c>
      <c r="F41" s="77">
        <f t="shared" si="0"/>
        <v>0</v>
      </c>
    </row>
    <row r="42" spans="1:6" ht="30" customHeight="1" x14ac:dyDescent="0.25">
      <c r="A42" s="31"/>
      <c r="B42" s="73" t="s">
        <v>333</v>
      </c>
      <c r="C42" s="81" t="s">
        <v>46</v>
      </c>
      <c r="D42" s="86">
        <v>40</v>
      </c>
      <c r="E42" s="76">
        <v>0</v>
      </c>
      <c r="F42" s="77">
        <f t="shared" si="0"/>
        <v>0</v>
      </c>
    </row>
    <row r="43" spans="1:6" x14ac:dyDescent="0.25">
      <c r="A43" s="31"/>
      <c r="B43" s="73" t="s">
        <v>334</v>
      </c>
      <c r="C43" s="81" t="s">
        <v>38</v>
      </c>
      <c r="D43" s="86">
        <v>4000</v>
      </c>
      <c r="E43" s="76">
        <v>0</v>
      </c>
      <c r="F43" s="77">
        <f t="shared" si="0"/>
        <v>0</v>
      </c>
    </row>
    <row r="44" spans="1:6" ht="33.75" customHeight="1" x14ac:dyDescent="0.25">
      <c r="A44" s="31"/>
      <c r="B44" s="73" t="s">
        <v>335</v>
      </c>
      <c r="C44" s="81" t="s">
        <v>38</v>
      </c>
      <c r="D44" s="86">
        <v>19000</v>
      </c>
      <c r="E44" s="76">
        <v>0</v>
      </c>
      <c r="F44" s="77">
        <f t="shared" si="0"/>
        <v>0</v>
      </c>
    </row>
    <row r="45" spans="1:6" x14ac:dyDescent="0.25">
      <c r="A45" s="31"/>
      <c r="B45" s="73" t="s">
        <v>336</v>
      </c>
      <c r="C45" s="81" t="s">
        <v>38</v>
      </c>
      <c r="D45" s="86">
        <v>3000</v>
      </c>
      <c r="E45" s="76">
        <v>0</v>
      </c>
      <c r="F45" s="77">
        <f t="shared" si="0"/>
        <v>0</v>
      </c>
    </row>
    <row r="46" spans="1:6" x14ac:dyDescent="0.25">
      <c r="A46" s="31"/>
      <c r="B46" s="73" t="s">
        <v>337</v>
      </c>
      <c r="C46" s="81" t="s">
        <v>48</v>
      </c>
      <c r="D46" s="86">
        <v>600</v>
      </c>
      <c r="E46" s="76">
        <v>0</v>
      </c>
      <c r="F46" s="77">
        <f t="shared" si="0"/>
        <v>0</v>
      </c>
    </row>
    <row r="47" spans="1:6" x14ac:dyDescent="0.25">
      <c r="A47" s="31"/>
      <c r="B47" s="73" t="s">
        <v>338</v>
      </c>
      <c r="C47" s="81" t="s">
        <v>46</v>
      </c>
      <c r="D47" s="86">
        <v>200</v>
      </c>
      <c r="E47" s="76">
        <v>0</v>
      </c>
      <c r="F47" s="77">
        <f t="shared" si="0"/>
        <v>0</v>
      </c>
    </row>
    <row r="48" spans="1:6" x14ac:dyDescent="0.25">
      <c r="A48" s="31"/>
      <c r="B48" s="73" t="s">
        <v>339</v>
      </c>
      <c r="C48" s="81" t="s">
        <v>38</v>
      </c>
      <c r="D48" s="86">
        <v>2000</v>
      </c>
      <c r="E48" s="76">
        <v>0</v>
      </c>
      <c r="F48" s="77">
        <f t="shared" si="0"/>
        <v>0</v>
      </c>
    </row>
    <row r="49" spans="1:6" x14ac:dyDescent="0.25">
      <c r="A49" s="31"/>
      <c r="B49" s="73" t="s">
        <v>340</v>
      </c>
      <c r="C49" s="81" t="s">
        <v>102</v>
      </c>
      <c r="D49" s="86">
        <v>15000</v>
      </c>
      <c r="E49" s="76">
        <v>0</v>
      </c>
      <c r="F49" s="77">
        <f t="shared" si="0"/>
        <v>0</v>
      </c>
    </row>
    <row r="50" spans="1:6" x14ac:dyDescent="0.25">
      <c r="A50" s="31"/>
      <c r="B50" s="73" t="s">
        <v>341</v>
      </c>
      <c r="C50" s="81" t="s">
        <v>38</v>
      </c>
      <c r="D50" s="86">
        <v>3500</v>
      </c>
      <c r="E50" s="76">
        <v>0</v>
      </c>
      <c r="F50" s="77">
        <f t="shared" si="0"/>
        <v>0</v>
      </c>
    </row>
    <row r="51" spans="1:6" x14ac:dyDescent="0.25">
      <c r="A51" s="31"/>
      <c r="B51" s="73" t="s">
        <v>342</v>
      </c>
      <c r="C51" s="81" t="s">
        <v>48</v>
      </c>
      <c r="D51" s="86">
        <v>200</v>
      </c>
      <c r="E51" s="76">
        <v>0</v>
      </c>
      <c r="F51" s="77">
        <f t="shared" si="0"/>
        <v>0</v>
      </c>
    </row>
    <row r="52" spans="1:6" x14ac:dyDescent="0.25">
      <c r="A52" s="31"/>
      <c r="B52" s="71" t="s">
        <v>181</v>
      </c>
      <c r="C52" s="81" t="s">
        <v>46</v>
      </c>
      <c r="D52" s="86">
        <v>500</v>
      </c>
      <c r="E52" s="76">
        <v>0</v>
      </c>
      <c r="F52" s="77">
        <f t="shared" si="0"/>
        <v>0</v>
      </c>
    </row>
    <row r="53" spans="1:6" x14ac:dyDescent="0.25">
      <c r="A53" s="31"/>
      <c r="B53" s="71" t="s">
        <v>179</v>
      </c>
      <c r="C53" s="81" t="s">
        <v>46</v>
      </c>
      <c r="D53" s="86">
        <v>250</v>
      </c>
      <c r="E53" s="76">
        <v>0</v>
      </c>
      <c r="F53" s="77">
        <f t="shared" si="0"/>
        <v>0</v>
      </c>
    </row>
    <row r="54" spans="1:6" x14ac:dyDescent="0.25">
      <c r="A54" s="31"/>
      <c r="B54" s="69" t="s">
        <v>177</v>
      </c>
      <c r="C54" s="81" t="s">
        <v>46</v>
      </c>
      <c r="D54" s="86">
        <v>300</v>
      </c>
      <c r="E54" s="76">
        <v>0</v>
      </c>
      <c r="F54" s="77">
        <f t="shared" si="0"/>
        <v>0</v>
      </c>
    </row>
    <row r="55" spans="1:6" x14ac:dyDescent="0.25">
      <c r="A55" s="31"/>
      <c r="B55" s="71" t="s">
        <v>178</v>
      </c>
      <c r="C55" s="81" t="s">
        <v>46</v>
      </c>
      <c r="D55" s="86">
        <v>350</v>
      </c>
      <c r="E55" s="76">
        <v>0</v>
      </c>
      <c r="F55" s="77">
        <f t="shared" si="0"/>
        <v>0</v>
      </c>
    </row>
    <row r="56" spans="1:6" x14ac:dyDescent="0.25">
      <c r="A56" s="31"/>
      <c r="B56" s="71" t="s">
        <v>184</v>
      </c>
      <c r="C56" s="81" t="s">
        <v>38</v>
      </c>
      <c r="D56" s="86">
        <v>6500</v>
      </c>
      <c r="E56" s="76">
        <v>0</v>
      </c>
      <c r="F56" s="77">
        <f t="shared" si="0"/>
        <v>0</v>
      </c>
    </row>
    <row r="57" spans="1:6" x14ac:dyDescent="0.25">
      <c r="A57" s="31"/>
      <c r="B57" s="71" t="s">
        <v>185</v>
      </c>
      <c r="C57" s="81" t="s">
        <v>38</v>
      </c>
      <c r="D57" s="86">
        <v>12000</v>
      </c>
      <c r="E57" s="76">
        <v>0</v>
      </c>
      <c r="F57" s="77">
        <f t="shared" si="0"/>
        <v>0</v>
      </c>
    </row>
    <row r="58" spans="1:6" x14ac:dyDescent="0.25">
      <c r="A58" s="31"/>
      <c r="B58" s="71" t="s">
        <v>186</v>
      </c>
      <c r="C58" s="81" t="s">
        <v>38</v>
      </c>
      <c r="D58" s="86">
        <v>25000</v>
      </c>
      <c r="E58" s="76">
        <v>0</v>
      </c>
      <c r="F58" s="77">
        <f t="shared" si="0"/>
        <v>0</v>
      </c>
    </row>
    <row r="59" spans="1:6" x14ac:dyDescent="0.25">
      <c r="A59" s="31"/>
      <c r="B59" s="71" t="s">
        <v>187</v>
      </c>
      <c r="C59" s="81" t="s">
        <v>38</v>
      </c>
      <c r="D59" s="86">
        <v>15000</v>
      </c>
      <c r="E59" s="76">
        <v>0</v>
      </c>
      <c r="F59" s="77">
        <f t="shared" si="0"/>
        <v>0</v>
      </c>
    </row>
    <row r="60" spans="1:6" x14ac:dyDescent="0.25">
      <c r="A60" s="61"/>
      <c r="B60" s="82" t="s">
        <v>343</v>
      </c>
      <c r="C60" s="81" t="s">
        <v>38</v>
      </c>
      <c r="D60" s="86">
        <v>2000</v>
      </c>
      <c r="E60" s="76">
        <v>0</v>
      </c>
      <c r="F60" s="77">
        <f t="shared" si="0"/>
        <v>0</v>
      </c>
    </row>
    <row r="61" spans="1:6" x14ac:dyDescent="0.25">
      <c r="A61" s="61"/>
      <c r="B61" s="82" t="s">
        <v>344</v>
      </c>
      <c r="C61" s="87" t="s">
        <v>44</v>
      </c>
      <c r="D61" s="88">
        <v>200</v>
      </c>
      <c r="E61" s="76">
        <v>0</v>
      </c>
      <c r="F61" s="77">
        <f t="shared" si="0"/>
        <v>0</v>
      </c>
    </row>
    <row r="62" spans="1:6" x14ac:dyDescent="0.25">
      <c r="A62" s="61"/>
      <c r="B62" s="82" t="s">
        <v>104</v>
      </c>
      <c r="C62" s="87" t="s">
        <v>41</v>
      </c>
      <c r="D62" s="88">
        <v>13</v>
      </c>
      <c r="E62" s="76">
        <v>0</v>
      </c>
      <c r="F62" s="77">
        <f t="shared" si="0"/>
        <v>0</v>
      </c>
    </row>
    <row r="63" spans="1:6" x14ac:dyDescent="0.25">
      <c r="A63" s="61"/>
      <c r="B63" s="34"/>
      <c r="C63" s="34"/>
      <c r="D63" s="37"/>
      <c r="E63" s="34"/>
      <c r="F63" s="38"/>
    </row>
    <row r="64" spans="1:6" x14ac:dyDescent="0.25">
      <c r="A64" s="92"/>
      <c r="B64" s="89"/>
      <c r="C64" s="89"/>
      <c r="D64" s="90"/>
      <c r="E64" s="89"/>
      <c r="F64" s="91"/>
    </row>
    <row r="65" spans="1:6" ht="15.75" thickBot="1" x14ac:dyDescent="0.3">
      <c r="A65" s="62"/>
      <c r="B65" s="40"/>
      <c r="C65" s="40"/>
      <c r="D65" s="41"/>
      <c r="E65" s="40"/>
      <c r="F65" s="42"/>
    </row>
    <row r="66" spans="1:6" x14ac:dyDescent="0.25">
      <c r="B66" s="18"/>
      <c r="C66" s="18"/>
      <c r="D66" s="18"/>
      <c r="E66" s="53" t="s">
        <v>188</v>
      </c>
      <c r="F66" s="19">
        <f>SUM(F20:F65)</f>
        <v>0</v>
      </c>
    </row>
    <row r="67" spans="1:6" x14ac:dyDescent="0.25">
      <c r="B67" s="18"/>
      <c r="C67" s="18"/>
      <c r="D67" s="19"/>
      <c r="E67" s="18"/>
      <c r="F67" s="19"/>
    </row>
    <row r="68" spans="1:6" x14ac:dyDescent="0.25">
      <c r="B68" s="18"/>
      <c r="C68" s="18"/>
      <c r="D68" s="18"/>
      <c r="E68" s="53" t="s">
        <v>299</v>
      </c>
      <c r="F68" s="19">
        <f>(F66*1.1)</f>
        <v>0</v>
      </c>
    </row>
    <row r="69" spans="1:6" x14ac:dyDescent="0.25">
      <c r="B69" s="18"/>
      <c r="C69" s="18"/>
      <c r="D69" s="19"/>
      <c r="E69" s="7"/>
      <c r="F69" s="20"/>
    </row>
    <row r="70" spans="1:6" x14ac:dyDescent="0.25">
      <c r="B70" s="18"/>
      <c r="C70" s="18"/>
      <c r="D70" s="19"/>
      <c r="E70" s="7"/>
      <c r="F70" s="20"/>
    </row>
  </sheetData>
  <sheetProtection algorithmName="SHA-512" hashValue="DbEhXKQNA8+5L4LX2eS1ApqeoFrMnljPBsQGdif0IxnEWd+7B/igH7SGfBw55xc+eAE2Q44PJnC/JqJmKPy98A==" saltValue="AmS9TwnbnqRllrc58iweug==" spinCount="100000" sheet="1" selectLockedCells="1"/>
  <customSheetViews>
    <customSheetView guid="{7516BD35-1D1C-4873-9788-01FE23628BF7}" scale="115" showPageBreaks="1" view="pageLayout" topLeftCell="A56">
      <selection activeCell="B65" sqref="B65:F67"/>
      <pageMargins left="0.7" right="0.7" top="0.75" bottom="0.75" header="0.3" footer="0.3"/>
      <pageSetup orientation="portrait" horizontalDpi="1200" verticalDpi="1200" r:id="rId1"/>
    </customSheetView>
  </customSheetViews>
  <mergeCells count="9">
    <mergeCell ref="C15:E15"/>
    <mergeCell ref="C16:E16"/>
    <mergeCell ref="C17:E17"/>
    <mergeCell ref="A1:F8"/>
    <mergeCell ref="A9:F9"/>
    <mergeCell ref="A10:F10"/>
    <mergeCell ref="A11:F11"/>
    <mergeCell ref="C13:E13"/>
    <mergeCell ref="C14:E14"/>
  </mergeCells>
  <pageMargins left="0.7" right="0.7" top="0.75" bottom="0.75" header="0.3" footer="0.3"/>
  <pageSetup orientation="portrait" horizontalDpi="1200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view="pageLayout" topLeftCell="A70" zoomScaleNormal="100" workbookViewId="0">
      <selection activeCell="E30" sqref="E30"/>
    </sheetView>
  </sheetViews>
  <sheetFormatPr defaultRowHeight="15" x14ac:dyDescent="0.25"/>
  <cols>
    <col min="1" max="1" width="6.7109375" customWidth="1"/>
    <col min="2" max="2" width="40.140625" customWidth="1"/>
    <col min="3" max="3" width="6.42578125" customWidth="1"/>
    <col min="4" max="4" width="10.42578125" customWidth="1"/>
    <col min="5" max="5" width="8.7109375" customWidth="1"/>
    <col min="6" max="6" width="12.140625" customWidth="1"/>
  </cols>
  <sheetData>
    <row r="1" spans="1:6" x14ac:dyDescent="0.25">
      <c r="A1" s="109"/>
      <c r="B1" s="109"/>
      <c r="C1" s="109"/>
      <c r="D1" s="109"/>
      <c r="E1" s="109"/>
      <c r="F1" s="109"/>
    </row>
    <row r="2" spans="1:6" x14ac:dyDescent="0.25">
      <c r="A2" s="109"/>
      <c r="B2" s="109"/>
      <c r="C2" s="109"/>
      <c r="D2" s="109"/>
      <c r="E2" s="109"/>
      <c r="F2" s="109"/>
    </row>
    <row r="3" spans="1:6" x14ac:dyDescent="0.25">
      <c r="A3" s="109"/>
      <c r="B3" s="109"/>
      <c r="C3" s="109"/>
      <c r="D3" s="109"/>
      <c r="E3" s="109"/>
      <c r="F3" s="109"/>
    </row>
    <row r="4" spans="1:6" x14ac:dyDescent="0.25">
      <c r="A4" s="109"/>
      <c r="B4" s="109"/>
      <c r="C4" s="109"/>
      <c r="D4" s="109"/>
      <c r="E4" s="109"/>
      <c r="F4" s="109"/>
    </row>
    <row r="5" spans="1:6" x14ac:dyDescent="0.25">
      <c r="A5" s="109"/>
      <c r="B5" s="109"/>
      <c r="C5" s="109"/>
      <c r="D5" s="109"/>
      <c r="E5" s="109"/>
      <c r="F5" s="109"/>
    </row>
    <row r="6" spans="1:6" x14ac:dyDescent="0.25">
      <c r="A6" s="109"/>
      <c r="B6" s="109"/>
      <c r="C6" s="109"/>
      <c r="D6" s="109"/>
      <c r="E6" s="109"/>
      <c r="F6" s="109"/>
    </row>
    <row r="7" spans="1:6" x14ac:dyDescent="0.25">
      <c r="A7" s="109"/>
      <c r="B7" s="109"/>
      <c r="C7" s="109"/>
      <c r="D7" s="109"/>
      <c r="E7" s="109"/>
      <c r="F7" s="109"/>
    </row>
    <row r="8" spans="1:6" x14ac:dyDescent="0.25">
      <c r="A8" s="109"/>
      <c r="B8" s="109"/>
      <c r="C8" s="109"/>
      <c r="D8" s="109"/>
      <c r="E8" s="109"/>
      <c r="F8" s="109"/>
    </row>
    <row r="9" spans="1:6" x14ac:dyDescent="0.25">
      <c r="A9" s="109" t="s">
        <v>0</v>
      </c>
      <c r="B9" s="109"/>
      <c r="C9" s="109"/>
      <c r="D9" s="109"/>
      <c r="E9" s="109"/>
      <c r="F9" s="109"/>
    </row>
    <row r="10" spans="1:6" x14ac:dyDescent="0.25">
      <c r="A10" s="109" t="s">
        <v>189</v>
      </c>
      <c r="B10" s="109"/>
      <c r="C10" s="109"/>
      <c r="D10" s="109"/>
      <c r="E10" s="109"/>
      <c r="F10" s="109"/>
    </row>
    <row r="11" spans="1:6" x14ac:dyDescent="0.25">
      <c r="B11" s="18"/>
      <c r="C11" s="18"/>
      <c r="D11" s="19"/>
      <c r="E11" s="7"/>
      <c r="F11" s="20"/>
    </row>
    <row r="12" spans="1:6" x14ac:dyDescent="0.25">
      <c r="B12" s="10" t="s">
        <v>8</v>
      </c>
      <c r="C12" s="120"/>
      <c r="D12" s="120"/>
      <c r="E12" s="120"/>
      <c r="F12" s="20"/>
    </row>
    <row r="13" spans="1:6" x14ac:dyDescent="0.25">
      <c r="B13" s="10" t="s">
        <v>13</v>
      </c>
      <c r="C13" s="94"/>
      <c r="D13" s="94"/>
      <c r="E13" s="94"/>
      <c r="F13" s="20"/>
    </row>
    <row r="14" spans="1:6" x14ac:dyDescent="0.25">
      <c r="B14" s="5" t="s">
        <v>14</v>
      </c>
      <c r="C14" s="119"/>
      <c r="D14" s="119"/>
      <c r="E14" s="119"/>
      <c r="F14" s="20"/>
    </row>
    <row r="15" spans="1:6" x14ac:dyDescent="0.25">
      <c r="B15" s="5" t="s">
        <v>15</v>
      </c>
      <c r="C15" s="118"/>
      <c r="D15" s="119"/>
      <c r="E15" s="119"/>
      <c r="F15" s="20"/>
    </row>
    <row r="16" spans="1:6" x14ac:dyDescent="0.25">
      <c r="B16" s="5" t="s">
        <v>16</v>
      </c>
      <c r="C16" s="119"/>
      <c r="D16" s="119"/>
      <c r="E16" s="119"/>
      <c r="F16" s="20"/>
    </row>
    <row r="17" spans="1:6" ht="15.75" thickBot="1" x14ac:dyDescent="0.3">
      <c r="B17" s="18"/>
      <c r="C17" s="18"/>
      <c r="D17" s="19"/>
      <c r="E17" s="7"/>
      <c r="F17" s="20"/>
    </row>
    <row r="18" spans="1:6" ht="15.75" thickBot="1" x14ac:dyDescent="0.3">
      <c r="A18" s="21"/>
      <c r="B18" s="22" t="s">
        <v>190</v>
      </c>
      <c r="C18" s="22" t="s">
        <v>33</v>
      </c>
      <c r="D18" s="23" t="s">
        <v>34</v>
      </c>
      <c r="E18" s="24" t="s">
        <v>35</v>
      </c>
      <c r="F18" s="25" t="s">
        <v>36</v>
      </c>
    </row>
    <row r="19" spans="1:6" x14ac:dyDescent="0.25">
      <c r="A19" s="26"/>
      <c r="B19" s="27" t="s">
        <v>191</v>
      </c>
      <c r="C19" s="27" t="s">
        <v>38</v>
      </c>
      <c r="D19" s="28">
        <v>1500</v>
      </c>
      <c r="E19" s="29">
        <v>0</v>
      </c>
      <c r="F19" s="30">
        <f t="shared" ref="F19:F56" si="0">(D19*E19)</f>
        <v>0</v>
      </c>
    </row>
    <row r="20" spans="1:6" x14ac:dyDescent="0.25">
      <c r="A20" s="31"/>
      <c r="B20" s="32" t="s">
        <v>192</v>
      </c>
      <c r="C20" s="32" t="s">
        <v>46</v>
      </c>
      <c r="D20" s="33">
        <v>600</v>
      </c>
      <c r="E20" s="29">
        <v>0</v>
      </c>
      <c r="F20" s="35">
        <f t="shared" si="0"/>
        <v>0</v>
      </c>
    </row>
    <row r="21" spans="1:6" x14ac:dyDescent="0.25">
      <c r="A21" s="31"/>
      <c r="B21" s="32" t="s">
        <v>193</v>
      </c>
      <c r="C21" s="32" t="s">
        <v>46</v>
      </c>
      <c r="D21" s="33">
        <v>625</v>
      </c>
      <c r="E21" s="29">
        <v>0</v>
      </c>
      <c r="F21" s="35">
        <f t="shared" si="0"/>
        <v>0</v>
      </c>
    </row>
    <row r="22" spans="1:6" x14ac:dyDescent="0.25">
      <c r="A22" s="31"/>
      <c r="B22" s="32" t="s">
        <v>194</v>
      </c>
      <c r="C22" s="32" t="s">
        <v>46</v>
      </c>
      <c r="D22" s="33">
        <v>650</v>
      </c>
      <c r="E22" s="29">
        <v>0</v>
      </c>
      <c r="F22" s="35">
        <f t="shared" si="0"/>
        <v>0</v>
      </c>
    </row>
    <row r="23" spans="1:6" x14ac:dyDescent="0.25">
      <c r="A23" s="31"/>
      <c r="B23" s="32" t="s">
        <v>195</v>
      </c>
      <c r="C23" s="32" t="s">
        <v>46</v>
      </c>
      <c r="D23" s="33">
        <v>675</v>
      </c>
      <c r="E23" s="29">
        <v>0</v>
      </c>
      <c r="F23" s="35">
        <f t="shared" si="0"/>
        <v>0</v>
      </c>
    </row>
    <row r="24" spans="1:6" x14ac:dyDescent="0.25">
      <c r="A24" s="31"/>
      <c r="B24" s="32" t="s">
        <v>196</v>
      </c>
      <c r="C24" s="32" t="s">
        <v>46</v>
      </c>
      <c r="D24" s="33">
        <v>700</v>
      </c>
      <c r="E24" s="29">
        <v>0</v>
      </c>
      <c r="F24" s="35">
        <f t="shared" si="0"/>
        <v>0</v>
      </c>
    </row>
    <row r="25" spans="1:6" x14ac:dyDescent="0.25">
      <c r="A25" s="31"/>
      <c r="B25" s="32" t="s">
        <v>197</v>
      </c>
      <c r="C25" s="32" t="s">
        <v>46</v>
      </c>
      <c r="D25" s="33">
        <v>725</v>
      </c>
      <c r="E25" s="29">
        <v>0</v>
      </c>
      <c r="F25" s="35">
        <f t="shared" si="0"/>
        <v>0</v>
      </c>
    </row>
    <row r="26" spans="1:6" x14ac:dyDescent="0.25">
      <c r="A26" s="31"/>
      <c r="B26" s="32" t="s">
        <v>198</v>
      </c>
      <c r="C26" s="32" t="s">
        <v>46</v>
      </c>
      <c r="D26" s="33">
        <v>750</v>
      </c>
      <c r="E26" s="29">
        <v>0</v>
      </c>
      <c r="F26" s="35">
        <f t="shared" si="0"/>
        <v>0</v>
      </c>
    </row>
    <row r="27" spans="1:6" x14ac:dyDescent="0.25">
      <c r="A27" s="31"/>
      <c r="B27" s="32" t="s">
        <v>199</v>
      </c>
      <c r="C27" s="32" t="s">
        <v>46</v>
      </c>
      <c r="D27" s="33">
        <v>775</v>
      </c>
      <c r="E27" s="29">
        <v>0</v>
      </c>
      <c r="F27" s="35">
        <f t="shared" si="0"/>
        <v>0</v>
      </c>
    </row>
    <row r="28" spans="1:6" x14ac:dyDescent="0.25">
      <c r="A28" s="31"/>
      <c r="B28" s="32" t="s">
        <v>200</v>
      </c>
      <c r="C28" s="32" t="s">
        <v>46</v>
      </c>
      <c r="D28" s="33">
        <v>800</v>
      </c>
      <c r="E28" s="29">
        <v>0</v>
      </c>
      <c r="F28" s="35">
        <f t="shared" si="0"/>
        <v>0</v>
      </c>
    </row>
    <row r="29" spans="1:6" x14ac:dyDescent="0.25">
      <c r="A29" s="31"/>
      <c r="B29" s="32" t="s">
        <v>201</v>
      </c>
      <c r="C29" s="32" t="s">
        <v>46</v>
      </c>
      <c r="D29" s="33">
        <v>850</v>
      </c>
      <c r="E29" s="29">
        <v>0</v>
      </c>
      <c r="F29" s="35">
        <f t="shared" si="0"/>
        <v>0</v>
      </c>
    </row>
    <row r="30" spans="1:6" x14ac:dyDescent="0.25">
      <c r="A30" s="31"/>
      <c r="B30" s="32" t="s">
        <v>202</v>
      </c>
      <c r="C30" s="32" t="s">
        <v>38</v>
      </c>
      <c r="D30" s="33">
        <v>850</v>
      </c>
      <c r="E30" s="29">
        <v>0</v>
      </c>
      <c r="F30" s="35">
        <f t="shared" si="0"/>
        <v>0</v>
      </c>
    </row>
    <row r="31" spans="1:6" x14ac:dyDescent="0.25">
      <c r="A31" s="31"/>
      <c r="B31" s="32" t="s">
        <v>203</v>
      </c>
      <c r="C31" s="32" t="s">
        <v>38</v>
      </c>
      <c r="D31" s="33">
        <v>10000</v>
      </c>
      <c r="E31" s="29">
        <v>0</v>
      </c>
      <c r="F31" s="35">
        <f t="shared" si="0"/>
        <v>0</v>
      </c>
    </row>
    <row r="32" spans="1:6" x14ac:dyDescent="0.25">
      <c r="A32" s="31"/>
      <c r="B32" s="32" t="s">
        <v>204</v>
      </c>
      <c r="C32" s="32" t="s">
        <v>38</v>
      </c>
      <c r="D32" s="33">
        <v>8000</v>
      </c>
      <c r="E32" s="29">
        <v>0</v>
      </c>
      <c r="F32" s="35">
        <f t="shared" si="0"/>
        <v>0</v>
      </c>
    </row>
    <row r="33" spans="1:6" x14ac:dyDescent="0.25">
      <c r="A33" s="31"/>
      <c r="B33" s="32" t="s">
        <v>205</v>
      </c>
      <c r="C33" s="32" t="s">
        <v>38</v>
      </c>
      <c r="D33" s="33">
        <v>1500</v>
      </c>
      <c r="E33" s="29">
        <v>0</v>
      </c>
      <c r="F33" s="35">
        <f t="shared" si="0"/>
        <v>0</v>
      </c>
    </row>
    <row r="34" spans="1:6" x14ac:dyDescent="0.25">
      <c r="A34" s="31"/>
      <c r="B34" s="32" t="s">
        <v>206</v>
      </c>
      <c r="C34" s="32" t="s">
        <v>46</v>
      </c>
      <c r="D34" s="33">
        <v>50</v>
      </c>
      <c r="E34" s="29">
        <v>0</v>
      </c>
      <c r="F34" s="35">
        <f t="shared" si="0"/>
        <v>0</v>
      </c>
    </row>
    <row r="35" spans="1:6" x14ac:dyDescent="0.25">
      <c r="A35" s="31"/>
      <c r="B35" s="32" t="s">
        <v>207</v>
      </c>
      <c r="C35" s="32" t="s">
        <v>38</v>
      </c>
      <c r="D35" s="33">
        <v>3000</v>
      </c>
      <c r="E35" s="29">
        <v>0</v>
      </c>
      <c r="F35" s="35">
        <f t="shared" si="0"/>
        <v>0</v>
      </c>
    </row>
    <row r="36" spans="1:6" x14ac:dyDescent="0.25">
      <c r="A36" s="31"/>
      <c r="B36" s="32" t="s">
        <v>208</v>
      </c>
      <c r="C36" s="32" t="s">
        <v>38</v>
      </c>
      <c r="D36" s="33">
        <v>3500</v>
      </c>
      <c r="E36" s="29">
        <v>0</v>
      </c>
      <c r="F36" s="35">
        <f t="shared" si="0"/>
        <v>0</v>
      </c>
    </row>
    <row r="37" spans="1:6" x14ac:dyDescent="0.25">
      <c r="A37" s="31"/>
      <c r="B37" s="32" t="s">
        <v>209</v>
      </c>
      <c r="C37" s="32" t="s">
        <v>38</v>
      </c>
      <c r="D37" s="33">
        <v>4000</v>
      </c>
      <c r="E37" s="29">
        <v>0</v>
      </c>
      <c r="F37" s="35">
        <f t="shared" si="0"/>
        <v>0</v>
      </c>
    </row>
    <row r="38" spans="1:6" x14ac:dyDescent="0.25">
      <c r="A38" s="31"/>
      <c r="B38" s="32" t="s">
        <v>210</v>
      </c>
      <c r="C38" s="32" t="s">
        <v>38</v>
      </c>
      <c r="D38" s="33">
        <v>5000</v>
      </c>
      <c r="E38" s="29">
        <v>0</v>
      </c>
      <c r="F38" s="35">
        <f t="shared" si="0"/>
        <v>0</v>
      </c>
    </row>
    <row r="39" spans="1:6" x14ac:dyDescent="0.25">
      <c r="A39" s="31"/>
      <c r="B39" s="32" t="s">
        <v>211</v>
      </c>
      <c r="C39" s="32" t="s">
        <v>38</v>
      </c>
      <c r="D39" s="33">
        <v>3800</v>
      </c>
      <c r="E39" s="29">
        <v>0</v>
      </c>
      <c r="F39" s="35">
        <f t="shared" si="0"/>
        <v>0</v>
      </c>
    </row>
    <row r="40" spans="1:6" x14ac:dyDescent="0.25">
      <c r="A40" s="31"/>
      <c r="B40" s="32" t="s">
        <v>212</v>
      </c>
      <c r="C40" s="32" t="s">
        <v>38</v>
      </c>
      <c r="D40" s="33">
        <v>10000</v>
      </c>
      <c r="E40" s="29">
        <v>0</v>
      </c>
      <c r="F40" s="35">
        <f t="shared" si="0"/>
        <v>0</v>
      </c>
    </row>
    <row r="41" spans="1:6" x14ac:dyDescent="0.25">
      <c r="A41" s="31"/>
      <c r="B41" s="32" t="s">
        <v>213</v>
      </c>
      <c r="C41" s="32" t="s">
        <v>38</v>
      </c>
      <c r="D41" s="33">
        <v>5000</v>
      </c>
      <c r="E41" s="29">
        <v>0</v>
      </c>
      <c r="F41" s="35">
        <f t="shared" si="0"/>
        <v>0</v>
      </c>
    </row>
    <row r="42" spans="1:6" x14ac:dyDescent="0.25">
      <c r="A42" s="31"/>
      <c r="B42" s="32" t="s">
        <v>214</v>
      </c>
      <c r="C42" s="32" t="s">
        <v>46</v>
      </c>
      <c r="D42" s="33">
        <v>500</v>
      </c>
      <c r="E42" s="29">
        <v>0</v>
      </c>
      <c r="F42" s="35">
        <f t="shared" si="0"/>
        <v>0</v>
      </c>
    </row>
    <row r="43" spans="1:6" x14ac:dyDescent="0.25">
      <c r="A43" s="31"/>
      <c r="B43" s="32" t="s">
        <v>215</v>
      </c>
      <c r="C43" s="32" t="s">
        <v>38</v>
      </c>
      <c r="D43" s="33">
        <v>30</v>
      </c>
      <c r="E43" s="29">
        <v>0</v>
      </c>
      <c r="F43" s="35">
        <f t="shared" si="0"/>
        <v>0</v>
      </c>
    </row>
    <row r="44" spans="1:6" x14ac:dyDescent="0.25">
      <c r="A44" s="31"/>
      <c r="B44" s="32" t="s">
        <v>216</v>
      </c>
      <c r="C44" s="32" t="s">
        <v>38</v>
      </c>
      <c r="D44" s="33">
        <v>2000</v>
      </c>
      <c r="E44" s="29">
        <v>0</v>
      </c>
      <c r="F44" s="35">
        <f t="shared" si="0"/>
        <v>0</v>
      </c>
    </row>
    <row r="45" spans="1:6" x14ac:dyDescent="0.25">
      <c r="A45" s="31"/>
      <c r="B45" s="32" t="s">
        <v>217</v>
      </c>
      <c r="C45" s="32" t="s">
        <v>38</v>
      </c>
      <c r="D45" s="33">
        <v>4000</v>
      </c>
      <c r="E45" s="29">
        <v>0</v>
      </c>
      <c r="F45" s="35">
        <f t="shared" si="0"/>
        <v>0</v>
      </c>
    </row>
    <row r="46" spans="1:6" x14ac:dyDescent="0.25">
      <c r="A46" s="31"/>
      <c r="B46" s="32" t="s">
        <v>218</v>
      </c>
      <c r="C46" s="32" t="s">
        <v>38</v>
      </c>
      <c r="D46" s="33">
        <v>12500</v>
      </c>
      <c r="E46" s="29">
        <v>0</v>
      </c>
      <c r="F46" s="35">
        <f t="shared" si="0"/>
        <v>0</v>
      </c>
    </row>
    <row r="47" spans="1:6" x14ac:dyDescent="0.25">
      <c r="A47" s="31"/>
      <c r="B47" s="32" t="s">
        <v>219</v>
      </c>
      <c r="C47" s="32" t="s">
        <v>46</v>
      </c>
      <c r="D47" s="33">
        <v>14.5</v>
      </c>
      <c r="E47" s="29">
        <v>0</v>
      </c>
      <c r="F47" s="35">
        <f t="shared" si="0"/>
        <v>0</v>
      </c>
    </row>
    <row r="48" spans="1:6" x14ac:dyDescent="0.25">
      <c r="A48" s="31"/>
      <c r="B48" s="32" t="s">
        <v>220</v>
      </c>
      <c r="C48" s="32" t="s">
        <v>38</v>
      </c>
      <c r="D48" s="33">
        <v>530</v>
      </c>
      <c r="E48" s="34">
        <v>0</v>
      </c>
      <c r="F48" s="35">
        <f t="shared" si="0"/>
        <v>0</v>
      </c>
    </row>
    <row r="49" spans="1:6" x14ac:dyDescent="0.25">
      <c r="A49" s="31"/>
      <c r="B49" s="32" t="s">
        <v>221</v>
      </c>
      <c r="C49" s="32" t="s">
        <v>38</v>
      </c>
      <c r="D49" s="33">
        <v>1350</v>
      </c>
      <c r="E49" s="34">
        <v>0</v>
      </c>
      <c r="F49" s="35">
        <f t="shared" si="0"/>
        <v>0</v>
      </c>
    </row>
    <row r="50" spans="1:6" x14ac:dyDescent="0.25">
      <c r="A50" s="31"/>
      <c r="B50" s="32" t="s">
        <v>222</v>
      </c>
      <c r="C50" s="32" t="s">
        <v>42</v>
      </c>
      <c r="D50" s="33">
        <v>0.64</v>
      </c>
      <c r="E50" s="34">
        <v>0</v>
      </c>
      <c r="F50" s="35">
        <f t="shared" si="0"/>
        <v>0</v>
      </c>
    </row>
    <row r="51" spans="1:6" x14ac:dyDescent="0.25">
      <c r="A51" s="31"/>
      <c r="B51" s="32" t="s">
        <v>223</v>
      </c>
      <c r="C51" s="32" t="s">
        <v>38</v>
      </c>
      <c r="D51" s="33">
        <v>10000</v>
      </c>
      <c r="E51" s="34">
        <v>0</v>
      </c>
      <c r="F51" s="35">
        <f t="shared" si="0"/>
        <v>0</v>
      </c>
    </row>
    <row r="52" spans="1:6" x14ac:dyDescent="0.25">
      <c r="A52" s="31"/>
      <c r="B52" s="32" t="s">
        <v>224</v>
      </c>
      <c r="C52" s="32" t="s">
        <v>46</v>
      </c>
      <c r="D52" s="33">
        <v>500</v>
      </c>
      <c r="E52" s="34">
        <v>0</v>
      </c>
      <c r="F52" s="35">
        <f t="shared" si="0"/>
        <v>0</v>
      </c>
    </row>
    <row r="53" spans="1:6" x14ac:dyDescent="0.25">
      <c r="A53" s="31"/>
      <c r="B53" s="32" t="s">
        <v>286</v>
      </c>
      <c r="C53" s="32" t="s">
        <v>38</v>
      </c>
      <c r="D53" s="33">
        <v>8000</v>
      </c>
      <c r="E53" s="34">
        <v>0</v>
      </c>
      <c r="F53" s="35">
        <f t="shared" si="0"/>
        <v>0</v>
      </c>
    </row>
    <row r="54" spans="1:6" x14ac:dyDescent="0.25">
      <c r="A54" s="31"/>
      <c r="B54" s="32" t="s">
        <v>225</v>
      </c>
      <c r="C54" s="32" t="s">
        <v>38</v>
      </c>
      <c r="D54" s="33">
        <v>1000</v>
      </c>
      <c r="E54" s="34">
        <v>0</v>
      </c>
      <c r="F54" s="35">
        <f t="shared" si="0"/>
        <v>0</v>
      </c>
    </row>
    <row r="55" spans="1:6" x14ac:dyDescent="0.25">
      <c r="A55" s="31"/>
      <c r="B55" s="32" t="s">
        <v>226</v>
      </c>
      <c r="C55" s="32" t="s">
        <v>38</v>
      </c>
      <c r="D55" s="33">
        <v>1000</v>
      </c>
      <c r="E55" s="34">
        <v>0</v>
      </c>
      <c r="F55" s="35">
        <f t="shared" si="0"/>
        <v>0</v>
      </c>
    </row>
    <row r="56" spans="1:6" x14ac:dyDescent="0.25">
      <c r="A56" s="31"/>
      <c r="B56" s="32" t="s">
        <v>227</v>
      </c>
      <c r="C56" s="32" t="s">
        <v>38</v>
      </c>
      <c r="D56" s="33">
        <v>8000</v>
      </c>
      <c r="E56" s="34">
        <v>0</v>
      </c>
      <c r="F56" s="35">
        <f t="shared" si="0"/>
        <v>0</v>
      </c>
    </row>
    <row r="57" spans="1:6" x14ac:dyDescent="0.25">
      <c r="A57" s="61"/>
      <c r="B57" s="32"/>
      <c r="C57" s="32"/>
      <c r="D57" s="33"/>
      <c r="E57" s="34"/>
      <c r="F57" s="38"/>
    </row>
    <row r="58" spans="1:6" x14ac:dyDescent="0.25">
      <c r="A58" s="61"/>
      <c r="B58" s="32"/>
      <c r="C58" s="32"/>
      <c r="D58" s="33"/>
      <c r="E58" s="34"/>
      <c r="F58" s="38"/>
    </row>
    <row r="59" spans="1:6" ht="15.75" thickBot="1" x14ac:dyDescent="0.3">
      <c r="A59" s="39"/>
      <c r="B59" s="40"/>
      <c r="C59" s="40"/>
      <c r="D59" s="41"/>
      <c r="E59" s="40"/>
      <c r="F59" s="42"/>
    </row>
    <row r="60" spans="1:6" x14ac:dyDescent="0.25">
      <c r="B60" s="18"/>
      <c r="C60" s="18"/>
      <c r="D60" s="19"/>
      <c r="E60" s="44" t="s">
        <v>228</v>
      </c>
      <c r="F60" s="20">
        <f>SUM(F19:F59)</f>
        <v>0</v>
      </c>
    </row>
    <row r="61" spans="1:6" ht="15.75" thickBot="1" x14ac:dyDescent="0.3">
      <c r="B61" s="18"/>
      <c r="C61" s="18"/>
      <c r="D61" s="19"/>
      <c r="E61" s="7"/>
      <c r="F61" s="20"/>
    </row>
    <row r="62" spans="1:6" ht="15.75" thickBot="1" x14ac:dyDescent="0.3">
      <c r="A62" s="21"/>
      <c r="B62" s="22" t="s">
        <v>229</v>
      </c>
      <c r="C62" s="22" t="s">
        <v>33</v>
      </c>
      <c r="D62" s="23" t="s">
        <v>34</v>
      </c>
      <c r="E62" s="24" t="s">
        <v>35</v>
      </c>
      <c r="F62" s="25" t="s">
        <v>36</v>
      </c>
    </row>
    <row r="63" spans="1:6" x14ac:dyDescent="0.25">
      <c r="A63" s="26"/>
      <c r="B63" s="27" t="s">
        <v>230</v>
      </c>
      <c r="C63" s="27" t="s">
        <v>38</v>
      </c>
      <c r="D63" s="28">
        <v>825</v>
      </c>
      <c r="E63" s="29">
        <v>0</v>
      </c>
      <c r="F63" s="30">
        <f t="shared" ref="F63:F77" si="1">(D63*E63)</f>
        <v>0</v>
      </c>
    </row>
    <row r="64" spans="1:6" x14ac:dyDescent="0.25">
      <c r="A64" s="31"/>
      <c r="B64" s="32" t="s">
        <v>231</v>
      </c>
      <c r="C64" s="32" t="s">
        <v>42</v>
      </c>
      <c r="D64" s="33">
        <v>0.66</v>
      </c>
      <c r="E64" s="34">
        <v>0</v>
      </c>
      <c r="F64" s="35">
        <f t="shared" si="1"/>
        <v>0</v>
      </c>
    </row>
    <row r="65" spans="1:6" x14ac:dyDescent="0.25">
      <c r="A65" s="31"/>
      <c r="B65" s="32" t="s">
        <v>232</v>
      </c>
      <c r="C65" s="32" t="s">
        <v>46</v>
      </c>
      <c r="D65" s="33">
        <v>5</v>
      </c>
      <c r="E65" s="34">
        <v>0</v>
      </c>
      <c r="F65" s="35">
        <f t="shared" si="1"/>
        <v>0</v>
      </c>
    </row>
    <row r="66" spans="1:6" x14ac:dyDescent="0.25">
      <c r="A66" s="31"/>
      <c r="B66" s="32" t="s">
        <v>233</v>
      </c>
      <c r="C66" s="32" t="s">
        <v>38</v>
      </c>
      <c r="D66" s="33">
        <v>1.82</v>
      </c>
      <c r="E66" s="34">
        <v>0</v>
      </c>
      <c r="F66" s="35">
        <f t="shared" si="1"/>
        <v>0</v>
      </c>
    </row>
    <row r="67" spans="1:6" x14ac:dyDescent="0.25">
      <c r="A67" s="31"/>
      <c r="B67" s="32" t="s">
        <v>234</v>
      </c>
      <c r="C67" s="32" t="s">
        <v>42</v>
      </c>
      <c r="D67" s="33">
        <v>0.5</v>
      </c>
      <c r="E67" s="34">
        <v>0</v>
      </c>
      <c r="F67" s="35">
        <f t="shared" si="1"/>
        <v>0</v>
      </c>
    </row>
    <row r="68" spans="1:6" x14ac:dyDescent="0.25">
      <c r="A68" s="31"/>
      <c r="B68" s="32" t="s">
        <v>235</v>
      </c>
      <c r="C68" s="32" t="s">
        <v>42</v>
      </c>
      <c r="D68" s="33">
        <v>0.33</v>
      </c>
      <c r="E68" s="34">
        <v>0</v>
      </c>
      <c r="F68" s="35">
        <f t="shared" si="1"/>
        <v>0</v>
      </c>
    </row>
    <row r="69" spans="1:6" x14ac:dyDescent="0.25">
      <c r="A69" s="31"/>
      <c r="B69" s="32" t="s">
        <v>236</v>
      </c>
      <c r="C69" s="32" t="s">
        <v>237</v>
      </c>
      <c r="D69" s="33">
        <v>165</v>
      </c>
      <c r="E69" s="34">
        <v>0</v>
      </c>
      <c r="F69" s="35">
        <f t="shared" si="1"/>
        <v>0</v>
      </c>
    </row>
    <row r="70" spans="1:6" x14ac:dyDescent="0.25">
      <c r="A70" s="31"/>
      <c r="B70" s="32" t="s">
        <v>238</v>
      </c>
      <c r="C70" s="32" t="s">
        <v>38</v>
      </c>
      <c r="D70" s="33">
        <v>200</v>
      </c>
      <c r="E70" s="34">
        <v>0</v>
      </c>
      <c r="F70" s="35">
        <f t="shared" si="1"/>
        <v>0</v>
      </c>
    </row>
    <row r="71" spans="1:6" x14ac:dyDescent="0.25">
      <c r="A71" s="31"/>
      <c r="B71" s="32" t="s">
        <v>239</v>
      </c>
      <c r="C71" s="32" t="s">
        <v>38</v>
      </c>
      <c r="D71" s="33">
        <v>0.66</v>
      </c>
      <c r="E71" s="34">
        <v>0</v>
      </c>
      <c r="F71" s="35">
        <f t="shared" si="1"/>
        <v>0</v>
      </c>
    </row>
    <row r="72" spans="1:6" x14ac:dyDescent="0.25">
      <c r="A72" s="31"/>
      <c r="B72" s="32" t="s">
        <v>240</v>
      </c>
      <c r="C72" s="32" t="s">
        <v>46</v>
      </c>
      <c r="D72" s="33">
        <v>2.64</v>
      </c>
      <c r="E72" s="34">
        <v>0</v>
      </c>
      <c r="F72" s="35">
        <f t="shared" si="1"/>
        <v>0</v>
      </c>
    </row>
    <row r="73" spans="1:6" x14ac:dyDescent="0.25">
      <c r="A73" s="31"/>
      <c r="B73" s="32" t="s">
        <v>241</v>
      </c>
      <c r="C73" s="32" t="s">
        <v>42</v>
      </c>
      <c r="D73" s="33">
        <v>8.66</v>
      </c>
      <c r="E73" s="34">
        <v>0</v>
      </c>
      <c r="F73" s="35">
        <f t="shared" si="1"/>
        <v>0</v>
      </c>
    </row>
    <row r="74" spans="1:6" x14ac:dyDescent="0.25">
      <c r="A74" s="31"/>
      <c r="B74" s="32" t="s">
        <v>242</v>
      </c>
      <c r="C74" s="32" t="s">
        <v>38</v>
      </c>
      <c r="D74" s="33">
        <v>8.25</v>
      </c>
      <c r="E74" s="34">
        <v>0</v>
      </c>
      <c r="F74" s="35">
        <f t="shared" si="1"/>
        <v>0</v>
      </c>
    </row>
    <row r="75" spans="1:6" x14ac:dyDescent="0.25">
      <c r="A75" s="31"/>
      <c r="B75" s="32" t="s">
        <v>243</v>
      </c>
      <c r="C75" s="32" t="s">
        <v>46</v>
      </c>
      <c r="D75" s="33">
        <v>0.46</v>
      </c>
      <c r="E75" s="34">
        <v>0</v>
      </c>
      <c r="F75" s="35">
        <f t="shared" si="1"/>
        <v>0</v>
      </c>
    </row>
    <row r="76" spans="1:6" x14ac:dyDescent="0.25">
      <c r="A76" s="31"/>
      <c r="B76" s="32" t="s">
        <v>244</v>
      </c>
      <c r="C76" s="32" t="s">
        <v>38</v>
      </c>
      <c r="D76" s="33">
        <v>3600</v>
      </c>
      <c r="E76" s="34">
        <v>0</v>
      </c>
      <c r="F76" s="35">
        <f t="shared" si="1"/>
        <v>0</v>
      </c>
    </row>
    <row r="77" spans="1:6" x14ac:dyDescent="0.25">
      <c r="A77" s="61"/>
      <c r="B77" s="32" t="s">
        <v>290</v>
      </c>
      <c r="C77" s="32" t="s">
        <v>42</v>
      </c>
      <c r="D77" s="33">
        <v>1.69</v>
      </c>
      <c r="E77" s="34">
        <v>0</v>
      </c>
      <c r="F77" s="38">
        <f t="shared" si="1"/>
        <v>0</v>
      </c>
    </row>
    <row r="78" spans="1:6" x14ac:dyDescent="0.25">
      <c r="A78" s="61"/>
      <c r="B78" s="32"/>
      <c r="C78" s="32"/>
      <c r="D78" s="33"/>
      <c r="E78" s="34"/>
      <c r="F78" s="38"/>
    </row>
    <row r="79" spans="1:6" x14ac:dyDescent="0.25">
      <c r="A79" s="61"/>
      <c r="B79" s="32"/>
      <c r="C79" s="32"/>
      <c r="D79" s="33"/>
      <c r="E79" s="34"/>
      <c r="F79" s="38"/>
    </row>
    <row r="80" spans="1:6" ht="15.75" thickBot="1" x14ac:dyDescent="0.3">
      <c r="A80" s="39"/>
      <c r="B80" s="40"/>
      <c r="C80" s="40"/>
      <c r="D80" s="41"/>
      <c r="E80" s="40"/>
      <c r="F80" s="42"/>
    </row>
    <row r="81" spans="2:6" x14ac:dyDescent="0.25">
      <c r="B81" s="18"/>
      <c r="C81" s="18"/>
      <c r="D81" s="19"/>
      <c r="E81" s="44" t="s">
        <v>245</v>
      </c>
      <c r="F81" s="20">
        <f>SUM(F63:F80)</f>
        <v>0</v>
      </c>
    </row>
    <row r="82" spans="2:6" x14ac:dyDescent="0.25">
      <c r="B82" s="18"/>
      <c r="C82" s="18"/>
      <c r="D82" s="19"/>
      <c r="E82" s="7"/>
      <c r="F82" s="20"/>
    </row>
    <row r="83" spans="2:6" x14ac:dyDescent="0.25">
      <c r="B83" s="18"/>
      <c r="C83" s="18"/>
      <c r="D83" s="19"/>
      <c r="E83" s="53" t="s">
        <v>303</v>
      </c>
      <c r="F83" s="19">
        <f>F60+F81</f>
        <v>0</v>
      </c>
    </row>
    <row r="84" spans="2:6" x14ac:dyDescent="0.25">
      <c r="B84" s="18"/>
      <c r="C84" s="18"/>
      <c r="D84" s="19"/>
      <c r="E84" s="18"/>
      <c r="F84" s="19"/>
    </row>
    <row r="85" spans="2:6" x14ac:dyDescent="0.25">
      <c r="B85" s="18"/>
      <c r="C85" s="18"/>
      <c r="D85" s="19"/>
      <c r="E85" s="53" t="s">
        <v>299</v>
      </c>
      <c r="F85" s="19">
        <f>(F83*1.1)</f>
        <v>0</v>
      </c>
    </row>
    <row r="101" spans="2:6" x14ac:dyDescent="0.25">
      <c r="B101" s="18"/>
      <c r="C101" s="18"/>
      <c r="D101" s="19"/>
      <c r="E101" s="18"/>
      <c r="F101" s="19"/>
    </row>
  </sheetData>
  <sheetProtection algorithmName="SHA-512" hashValue="6YuOgdMbwFpK8kQMQz/V11JRAu9FwBobZIqQuKQRhqhI0CSdO2KUGPp+o99bjM7uTKfJvshQDuylGfWzBrJczg==" saltValue="yEP0Nr3lt7B5tLkhWqoOrg==" spinCount="100000" sheet="1" selectLockedCells="1"/>
  <customSheetViews>
    <customSheetView guid="{7516BD35-1D1C-4873-9788-01FE23628BF7}" scale="145" showPageBreaks="1" view="pageLayout" topLeftCell="A98">
      <selection activeCell="B103" sqref="B103:F107"/>
      <pageMargins left="0.7" right="0.7" top="0.75" bottom="0.75" header="0.3" footer="0.3"/>
      <pageSetup orientation="portrait" horizontalDpi="1200" verticalDpi="1200" r:id="rId1"/>
    </customSheetView>
  </customSheetViews>
  <mergeCells count="8">
    <mergeCell ref="C15:E15"/>
    <mergeCell ref="C16:E16"/>
    <mergeCell ref="A1:F8"/>
    <mergeCell ref="A9:F9"/>
    <mergeCell ref="A10:F10"/>
    <mergeCell ref="C12:E12"/>
    <mergeCell ref="C13:E13"/>
    <mergeCell ref="C14:E14"/>
  </mergeCells>
  <pageMargins left="0.7" right="0.7" top="0.75" bottom="0.75" header="0.3" footer="0.3"/>
  <pageSetup orientation="portrait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Normal="100" zoomScalePageLayoutView="115" workbookViewId="0">
      <selection activeCell="E24" sqref="E24"/>
    </sheetView>
  </sheetViews>
  <sheetFormatPr defaultRowHeight="15" x14ac:dyDescent="0.25"/>
  <cols>
    <col min="2" max="2" width="37.28515625" customWidth="1"/>
    <col min="4" max="4" width="10.85546875" bestFit="1" customWidth="1"/>
    <col min="6" max="6" width="11.7109375" customWidth="1"/>
  </cols>
  <sheetData>
    <row r="1" spans="1:6" x14ac:dyDescent="0.25">
      <c r="A1" s="109"/>
      <c r="B1" s="109"/>
      <c r="C1" s="109"/>
      <c r="D1" s="109"/>
      <c r="E1" s="109"/>
      <c r="F1" s="109"/>
    </row>
    <row r="2" spans="1:6" x14ac:dyDescent="0.25">
      <c r="A2" s="109"/>
      <c r="B2" s="109"/>
      <c r="C2" s="109"/>
      <c r="D2" s="109"/>
      <c r="E2" s="109"/>
      <c r="F2" s="109"/>
    </row>
    <row r="3" spans="1:6" x14ac:dyDescent="0.25">
      <c r="A3" s="109"/>
      <c r="B3" s="109"/>
      <c r="C3" s="109"/>
      <c r="D3" s="109"/>
      <c r="E3" s="109"/>
      <c r="F3" s="109"/>
    </row>
    <row r="4" spans="1:6" x14ac:dyDescent="0.25">
      <c r="A4" s="109"/>
      <c r="B4" s="109"/>
      <c r="C4" s="109"/>
      <c r="D4" s="109"/>
      <c r="E4" s="109"/>
      <c r="F4" s="109"/>
    </row>
    <row r="5" spans="1:6" x14ac:dyDescent="0.25">
      <c r="A5" s="109"/>
      <c r="B5" s="109"/>
      <c r="C5" s="109"/>
      <c r="D5" s="109"/>
      <c r="E5" s="109"/>
      <c r="F5" s="109"/>
    </row>
    <row r="6" spans="1:6" x14ac:dyDescent="0.25">
      <c r="A6" s="109"/>
      <c r="B6" s="109"/>
      <c r="C6" s="109"/>
      <c r="D6" s="109"/>
      <c r="E6" s="109"/>
      <c r="F6" s="109"/>
    </row>
    <row r="7" spans="1:6" x14ac:dyDescent="0.25">
      <c r="A7" s="109"/>
      <c r="B7" s="109"/>
      <c r="C7" s="109"/>
      <c r="D7" s="109"/>
      <c r="E7" s="109"/>
      <c r="F7" s="109"/>
    </row>
    <row r="8" spans="1:6" x14ac:dyDescent="0.25">
      <c r="A8" s="109"/>
      <c r="B8" s="109"/>
      <c r="C8" s="109"/>
      <c r="D8" s="109"/>
      <c r="E8" s="109"/>
      <c r="F8" s="109"/>
    </row>
    <row r="9" spans="1:6" x14ac:dyDescent="0.25">
      <c r="A9" s="109" t="s">
        <v>0</v>
      </c>
      <c r="B9" s="109"/>
      <c r="C9" s="109"/>
      <c r="D9" s="109"/>
      <c r="E9" s="109"/>
      <c r="F9" s="109"/>
    </row>
    <row r="10" spans="1:6" x14ac:dyDescent="0.25">
      <c r="A10" s="109" t="s">
        <v>257</v>
      </c>
      <c r="B10" s="109"/>
      <c r="C10" s="109"/>
      <c r="D10" s="109"/>
      <c r="E10" s="109"/>
      <c r="F10" s="109"/>
    </row>
    <row r="11" spans="1:6" x14ac:dyDescent="0.25">
      <c r="B11" s="18"/>
      <c r="C11" s="18"/>
      <c r="D11" s="19"/>
      <c r="E11" s="7"/>
      <c r="F11" s="20"/>
    </row>
    <row r="12" spans="1:6" x14ac:dyDescent="0.25">
      <c r="B12" s="55" t="s">
        <v>8</v>
      </c>
      <c r="C12" s="110"/>
      <c r="D12" s="97"/>
      <c r="E12" s="97"/>
      <c r="F12" s="20"/>
    </row>
    <row r="13" spans="1:6" x14ac:dyDescent="0.25">
      <c r="B13" s="55" t="s">
        <v>13</v>
      </c>
      <c r="C13" s="99"/>
      <c r="D13" s="99"/>
      <c r="E13" s="99"/>
      <c r="F13" s="20"/>
    </row>
    <row r="14" spans="1:6" x14ac:dyDescent="0.25">
      <c r="B14" s="6" t="s">
        <v>14</v>
      </c>
      <c r="C14" s="99"/>
      <c r="D14" s="99"/>
      <c r="E14" s="99"/>
      <c r="F14" s="20"/>
    </row>
    <row r="15" spans="1:6" x14ac:dyDescent="0.25">
      <c r="B15" s="6" t="s">
        <v>15</v>
      </c>
      <c r="C15" s="99"/>
      <c r="D15" s="99"/>
      <c r="E15" s="99"/>
      <c r="F15" s="20"/>
    </row>
    <row r="16" spans="1:6" x14ac:dyDescent="0.25">
      <c r="B16" s="6" t="s">
        <v>16</v>
      </c>
      <c r="C16" s="99"/>
      <c r="D16" s="99"/>
      <c r="E16" s="99"/>
      <c r="F16" s="20"/>
    </row>
    <row r="17" spans="1:6" ht="15.75" thickBot="1" x14ac:dyDescent="0.3">
      <c r="B17" s="18"/>
      <c r="C17" s="18"/>
      <c r="D17" s="19"/>
      <c r="E17" s="7"/>
      <c r="F17" s="20"/>
    </row>
    <row r="18" spans="1:6" ht="15.75" thickBot="1" x14ac:dyDescent="0.3">
      <c r="A18" s="46"/>
      <c r="B18" s="47" t="s">
        <v>258</v>
      </c>
      <c r="C18" s="47" t="s">
        <v>33</v>
      </c>
      <c r="D18" s="48" t="s">
        <v>34</v>
      </c>
      <c r="E18" s="49" t="s">
        <v>35</v>
      </c>
      <c r="F18" s="50" t="s">
        <v>36</v>
      </c>
    </row>
    <row r="19" spans="1:6" x14ac:dyDescent="0.25">
      <c r="A19" s="26"/>
      <c r="B19" s="27" t="s">
        <v>259</v>
      </c>
      <c r="C19" s="27" t="s">
        <v>102</v>
      </c>
      <c r="D19" s="28">
        <v>50000</v>
      </c>
      <c r="E19" s="29">
        <v>0</v>
      </c>
      <c r="F19" s="30">
        <f>(D19*E19)</f>
        <v>0</v>
      </c>
    </row>
    <row r="20" spans="1:6" x14ac:dyDescent="0.25">
      <c r="A20" s="31"/>
      <c r="B20" s="32" t="s">
        <v>260</v>
      </c>
      <c r="C20" s="32" t="s">
        <v>46</v>
      </c>
      <c r="D20" s="33">
        <v>20</v>
      </c>
      <c r="E20" s="29">
        <v>0</v>
      </c>
      <c r="F20" s="35">
        <f t="shared" ref="F20:F39" si="0">(D20*E20)</f>
        <v>0</v>
      </c>
    </row>
    <row r="21" spans="1:6" x14ac:dyDescent="0.25">
      <c r="A21" s="31"/>
      <c r="B21" s="32" t="s">
        <v>261</v>
      </c>
      <c r="C21" s="32" t="s">
        <v>46</v>
      </c>
      <c r="D21" s="33">
        <v>25</v>
      </c>
      <c r="E21" s="29">
        <v>0</v>
      </c>
      <c r="F21" s="35">
        <f t="shared" si="0"/>
        <v>0</v>
      </c>
    </row>
    <row r="22" spans="1:6" x14ac:dyDescent="0.25">
      <c r="A22" s="31"/>
      <c r="B22" s="32" t="s">
        <v>262</v>
      </c>
      <c r="C22" s="32" t="s">
        <v>102</v>
      </c>
      <c r="D22" s="37">
        <v>5000</v>
      </c>
      <c r="E22" s="29">
        <v>0</v>
      </c>
      <c r="F22" s="35">
        <f t="shared" si="0"/>
        <v>0</v>
      </c>
    </row>
    <row r="23" spans="1:6" x14ac:dyDescent="0.25">
      <c r="A23" s="31"/>
      <c r="B23" s="32" t="s">
        <v>82</v>
      </c>
      <c r="C23" s="32" t="s">
        <v>48</v>
      </c>
      <c r="D23" s="33">
        <v>7</v>
      </c>
      <c r="E23" s="29">
        <v>0</v>
      </c>
      <c r="F23" s="35">
        <f t="shared" si="0"/>
        <v>0</v>
      </c>
    </row>
    <row r="24" spans="1:6" x14ac:dyDescent="0.25">
      <c r="A24" s="31"/>
      <c r="B24" s="32" t="s">
        <v>263</v>
      </c>
      <c r="C24" s="32" t="s">
        <v>48</v>
      </c>
      <c r="D24" s="33">
        <v>8</v>
      </c>
      <c r="E24" s="29">
        <v>0</v>
      </c>
      <c r="F24" s="35">
        <f t="shared" si="0"/>
        <v>0</v>
      </c>
    </row>
    <row r="25" spans="1:6" x14ac:dyDescent="0.25">
      <c r="A25" s="31"/>
      <c r="B25" s="32" t="s">
        <v>264</v>
      </c>
      <c r="C25" s="32" t="s">
        <v>41</v>
      </c>
      <c r="D25" s="33">
        <v>1.2</v>
      </c>
      <c r="E25" s="29">
        <v>0</v>
      </c>
      <c r="F25" s="35">
        <f t="shared" si="0"/>
        <v>0</v>
      </c>
    </row>
    <row r="26" spans="1:6" x14ac:dyDescent="0.25">
      <c r="A26" s="31"/>
      <c r="B26" s="32" t="s">
        <v>264</v>
      </c>
      <c r="C26" s="32" t="s">
        <v>42</v>
      </c>
      <c r="D26" s="33">
        <v>0.1</v>
      </c>
      <c r="E26" s="29">
        <v>0</v>
      </c>
      <c r="F26" s="35">
        <f t="shared" si="0"/>
        <v>0</v>
      </c>
    </row>
    <row r="27" spans="1:6" x14ac:dyDescent="0.25">
      <c r="A27" s="31"/>
      <c r="B27" s="32" t="s">
        <v>265</v>
      </c>
      <c r="C27" s="32" t="s">
        <v>41</v>
      </c>
      <c r="D27" s="33">
        <v>6.3</v>
      </c>
      <c r="E27" s="29">
        <v>0</v>
      </c>
      <c r="F27" s="35">
        <f t="shared" si="0"/>
        <v>0</v>
      </c>
    </row>
    <row r="28" spans="1:6" x14ac:dyDescent="0.25">
      <c r="A28" s="31"/>
      <c r="B28" s="32" t="s">
        <v>266</v>
      </c>
      <c r="C28" s="32" t="s">
        <v>41</v>
      </c>
      <c r="D28" s="33">
        <v>4</v>
      </c>
      <c r="E28" s="29">
        <v>0</v>
      </c>
      <c r="F28" s="35">
        <f t="shared" si="0"/>
        <v>0</v>
      </c>
    </row>
    <row r="29" spans="1:6" x14ac:dyDescent="0.25">
      <c r="A29" s="31"/>
      <c r="B29" s="32" t="s">
        <v>267</v>
      </c>
      <c r="C29" s="32" t="s">
        <v>41</v>
      </c>
      <c r="D29" s="33">
        <v>2</v>
      </c>
      <c r="E29" s="29">
        <v>0</v>
      </c>
      <c r="F29" s="35">
        <f t="shared" si="0"/>
        <v>0</v>
      </c>
    </row>
    <row r="30" spans="1:6" x14ac:dyDescent="0.25">
      <c r="A30" s="31"/>
      <c r="B30" s="32" t="s">
        <v>268</v>
      </c>
      <c r="C30" s="32" t="s">
        <v>42</v>
      </c>
      <c r="D30" s="33">
        <v>21</v>
      </c>
      <c r="E30" s="29">
        <v>0</v>
      </c>
      <c r="F30" s="35">
        <f t="shared" si="0"/>
        <v>0</v>
      </c>
    </row>
    <row r="31" spans="1:6" x14ac:dyDescent="0.25">
      <c r="A31" s="31"/>
      <c r="B31" s="32" t="s">
        <v>269</v>
      </c>
      <c r="C31" s="32" t="s">
        <v>46</v>
      </c>
      <c r="D31" s="33">
        <v>25</v>
      </c>
      <c r="E31" s="29">
        <v>0</v>
      </c>
      <c r="F31" s="35">
        <f t="shared" si="0"/>
        <v>0</v>
      </c>
    </row>
    <row r="32" spans="1:6" x14ac:dyDescent="0.25">
      <c r="A32" s="31"/>
      <c r="B32" s="32" t="s">
        <v>270</v>
      </c>
      <c r="C32" s="32" t="s">
        <v>46</v>
      </c>
      <c r="D32" s="33">
        <v>75</v>
      </c>
      <c r="E32" s="29">
        <v>0</v>
      </c>
      <c r="F32" s="35">
        <f t="shared" si="0"/>
        <v>0</v>
      </c>
    </row>
    <row r="33" spans="1:6" x14ac:dyDescent="0.25">
      <c r="A33" s="31"/>
      <c r="B33" s="32" t="s">
        <v>271</v>
      </c>
      <c r="C33" s="32" t="s">
        <v>46</v>
      </c>
      <c r="D33" s="33">
        <v>15</v>
      </c>
      <c r="E33" s="29">
        <v>0</v>
      </c>
      <c r="F33" s="35">
        <f t="shared" si="0"/>
        <v>0</v>
      </c>
    </row>
    <row r="34" spans="1:6" x14ac:dyDescent="0.25">
      <c r="A34" s="31"/>
      <c r="B34" s="32" t="s">
        <v>272</v>
      </c>
      <c r="C34" s="32" t="s">
        <v>44</v>
      </c>
      <c r="D34" s="33">
        <v>64</v>
      </c>
      <c r="E34" s="29">
        <v>0</v>
      </c>
      <c r="F34" s="35">
        <f t="shared" si="0"/>
        <v>0</v>
      </c>
    </row>
    <row r="35" spans="1:6" x14ac:dyDescent="0.25">
      <c r="A35" s="31"/>
      <c r="B35" s="32" t="s">
        <v>272</v>
      </c>
      <c r="C35" s="32" t="s">
        <v>48</v>
      </c>
      <c r="D35" s="33">
        <v>37</v>
      </c>
      <c r="E35" s="29">
        <v>0</v>
      </c>
      <c r="F35" s="35">
        <f t="shared" si="0"/>
        <v>0</v>
      </c>
    </row>
    <row r="36" spans="1:6" x14ac:dyDescent="0.25">
      <c r="A36" s="31"/>
      <c r="B36" s="32" t="s">
        <v>273</v>
      </c>
      <c r="C36" s="32" t="s">
        <v>42</v>
      </c>
      <c r="D36" s="33">
        <v>40.25</v>
      </c>
      <c r="E36" s="29">
        <v>0</v>
      </c>
      <c r="F36" s="35">
        <f t="shared" si="0"/>
        <v>0</v>
      </c>
    </row>
    <row r="37" spans="1:6" x14ac:dyDescent="0.25">
      <c r="A37" s="31"/>
      <c r="B37" s="32" t="s">
        <v>274</v>
      </c>
      <c r="C37" s="32" t="s">
        <v>38</v>
      </c>
      <c r="D37" s="33">
        <v>70</v>
      </c>
      <c r="E37" s="29">
        <v>0</v>
      </c>
      <c r="F37" s="35">
        <f t="shared" si="0"/>
        <v>0</v>
      </c>
    </row>
    <row r="38" spans="1:6" x14ac:dyDescent="0.25">
      <c r="A38" s="31"/>
      <c r="B38" s="32" t="s">
        <v>275</v>
      </c>
      <c r="C38" s="32" t="s">
        <v>46</v>
      </c>
      <c r="D38" s="33">
        <v>30</v>
      </c>
      <c r="E38" s="29">
        <v>0</v>
      </c>
      <c r="F38" s="35">
        <f t="shared" si="0"/>
        <v>0</v>
      </c>
    </row>
    <row r="39" spans="1:6" x14ac:dyDescent="0.25">
      <c r="A39" s="61"/>
      <c r="B39" s="32" t="s">
        <v>276</v>
      </c>
      <c r="C39" s="32" t="s">
        <v>38</v>
      </c>
      <c r="D39" s="33">
        <v>1500</v>
      </c>
      <c r="E39" s="29">
        <v>0</v>
      </c>
      <c r="F39" s="60">
        <f t="shared" si="0"/>
        <v>0</v>
      </c>
    </row>
    <row r="40" spans="1:6" x14ac:dyDescent="0.25">
      <c r="A40" s="61"/>
      <c r="B40" s="32"/>
      <c r="C40" s="32"/>
      <c r="D40" s="33"/>
      <c r="E40" s="34"/>
      <c r="F40" s="38"/>
    </row>
    <row r="41" spans="1:6" x14ac:dyDescent="0.25">
      <c r="A41" s="61"/>
      <c r="B41" s="32"/>
      <c r="C41" s="32"/>
      <c r="D41" s="33"/>
      <c r="E41" s="34"/>
      <c r="F41" s="38"/>
    </row>
    <row r="42" spans="1:6" x14ac:dyDescent="0.25">
      <c r="A42" s="61"/>
      <c r="B42" s="32"/>
      <c r="C42" s="32"/>
      <c r="D42" s="33"/>
      <c r="E42" s="34"/>
      <c r="F42" s="38"/>
    </row>
    <row r="43" spans="1:6" x14ac:dyDescent="0.25">
      <c r="A43" s="61"/>
      <c r="B43" s="32"/>
      <c r="C43" s="32"/>
      <c r="D43" s="33"/>
      <c r="E43" s="34"/>
      <c r="F43" s="38"/>
    </row>
    <row r="44" spans="1:6" ht="15.75" thickBot="1" x14ac:dyDescent="0.3">
      <c r="A44" s="63"/>
      <c r="B44" s="64"/>
      <c r="C44" s="64"/>
      <c r="D44" s="65"/>
      <c r="E44" s="66"/>
      <c r="F44" s="67"/>
    </row>
    <row r="45" spans="1:6" x14ac:dyDescent="0.25">
      <c r="B45" s="18"/>
      <c r="C45" s="18"/>
      <c r="D45" s="19"/>
      <c r="E45" s="44" t="s">
        <v>277</v>
      </c>
      <c r="F45" s="20">
        <f>SUM(F19:F44)</f>
        <v>0</v>
      </c>
    </row>
    <row r="46" spans="1:6" ht="15.75" thickBot="1" x14ac:dyDescent="0.3">
      <c r="B46" s="18"/>
      <c r="C46" s="18"/>
      <c r="D46" s="19"/>
      <c r="E46" s="44"/>
      <c r="F46" s="20"/>
    </row>
    <row r="47" spans="1:6" ht="15.75" thickBot="1" x14ac:dyDescent="0.3">
      <c r="A47" s="46"/>
      <c r="B47" s="47" t="s">
        <v>278</v>
      </c>
      <c r="C47" s="47" t="s">
        <v>33</v>
      </c>
      <c r="D47" s="48" t="s">
        <v>34</v>
      </c>
      <c r="E47" s="49" t="s">
        <v>35</v>
      </c>
      <c r="F47" s="50" t="s">
        <v>36</v>
      </c>
    </row>
    <row r="48" spans="1:6" x14ac:dyDescent="0.25">
      <c r="A48" s="31"/>
      <c r="B48" s="32" t="s">
        <v>279</v>
      </c>
      <c r="C48" s="32" t="s">
        <v>42</v>
      </c>
      <c r="D48" s="33">
        <v>1.25</v>
      </c>
      <c r="E48" s="34">
        <v>0</v>
      </c>
      <c r="F48" s="35">
        <f t="shared" ref="F48:F50" si="1">(D48*E48)</f>
        <v>0</v>
      </c>
    </row>
    <row r="49" spans="1:6" x14ac:dyDescent="0.25">
      <c r="A49" s="31"/>
      <c r="B49" s="32" t="s">
        <v>280</v>
      </c>
      <c r="C49" s="32" t="s">
        <v>46</v>
      </c>
      <c r="D49" s="33">
        <v>2.5</v>
      </c>
      <c r="E49" s="34">
        <v>0</v>
      </c>
      <c r="F49" s="35">
        <f t="shared" si="1"/>
        <v>0</v>
      </c>
    </row>
    <row r="50" spans="1:6" x14ac:dyDescent="0.25">
      <c r="A50" s="61"/>
      <c r="B50" s="32" t="s">
        <v>281</v>
      </c>
      <c r="C50" s="32" t="s">
        <v>42</v>
      </c>
      <c r="D50" s="33">
        <v>0.5</v>
      </c>
      <c r="E50" s="34">
        <v>0</v>
      </c>
      <c r="F50" s="38">
        <f t="shared" si="1"/>
        <v>0</v>
      </c>
    </row>
    <row r="51" spans="1:6" x14ac:dyDescent="0.25">
      <c r="A51" s="61"/>
      <c r="B51" s="34"/>
      <c r="C51" s="34"/>
      <c r="D51" s="37"/>
      <c r="E51" s="34"/>
      <c r="F51" s="38"/>
    </row>
    <row r="52" spans="1:6" x14ac:dyDescent="0.25">
      <c r="A52" s="61"/>
      <c r="B52" s="34"/>
      <c r="C52" s="34"/>
      <c r="D52" s="37"/>
      <c r="E52" s="34"/>
      <c r="F52" s="38"/>
    </row>
    <row r="53" spans="1:6" x14ac:dyDescent="0.25">
      <c r="A53" s="61"/>
      <c r="B53" s="34"/>
      <c r="C53" s="34"/>
      <c r="D53" s="37"/>
      <c r="E53" s="34"/>
      <c r="F53" s="38"/>
    </row>
    <row r="54" spans="1:6" x14ac:dyDescent="0.25">
      <c r="A54" s="61"/>
      <c r="B54" s="34"/>
      <c r="C54" s="34"/>
      <c r="D54" s="37"/>
      <c r="E54" s="34"/>
      <c r="F54" s="38"/>
    </row>
    <row r="55" spans="1:6" x14ac:dyDescent="0.25">
      <c r="A55" s="61"/>
      <c r="B55" s="34"/>
      <c r="C55" s="34"/>
      <c r="D55" s="37"/>
      <c r="E55" s="34"/>
      <c r="F55" s="38"/>
    </row>
    <row r="56" spans="1:6" ht="15.75" thickBot="1" x14ac:dyDescent="0.3">
      <c r="A56" s="63"/>
      <c r="B56" s="64"/>
      <c r="C56" s="64"/>
      <c r="D56" s="65"/>
      <c r="E56" s="66"/>
      <c r="F56" s="67"/>
    </row>
    <row r="57" spans="1:6" x14ac:dyDescent="0.25">
      <c r="A57" s="18"/>
      <c r="B57" s="18"/>
      <c r="C57" s="18"/>
      <c r="D57" s="19"/>
      <c r="E57" s="53" t="s">
        <v>282</v>
      </c>
      <c r="F57" s="19">
        <f>SUM(F48:F56)</f>
        <v>0</v>
      </c>
    </row>
    <row r="58" spans="1:6" x14ac:dyDescent="0.25">
      <c r="A58" s="18"/>
      <c r="B58" s="18"/>
      <c r="C58" s="18"/>
      <c r="D58" s="19"/>
      <c r="E58" s="53"/>
      <c r="F58" s="19"/>
    </row>
    <row r="59" spans="1:6" x14ac:dyDescent="0.25">
      <c r="A59" s="18"/>
      <c r="B59" s="18"/>
      <c r="C59" s="18"/>
      <c r="D59" s="19"/>
      <c r="E59" s="53" t="s">
        <v>297</v>
      </c>
      <c r="F59" s="19">
        <f>(0.3*SUM(F24,F23,F25,F26)+SUM(F19:F22)+SUM(F27:F39))</f>
        <v>0</v>
      </c>
    </row>
    <row r="60" spans="1:6" x14ac:dyDescent="0.25">
      <c r="A60" s="18"/>
      <c r="B60" s="18"/>
      <c r="C60" s="18"/>
      <c r="D60" s="18"/>
      <c r="E60" s="53" t="s">
        <v>283</v>
      </c>
      <c r="F60" s="19">
        <f>F57</f>
        <v>0</v>
      </c>
    </row>
  </sheetData>
  <sheetProtection algorithmName="SHA-512" hashValue="RPlJ51gTkCk3k9QZTDjUGrCNG0jwJA12io7tstWHza5DNTzPXTIBvVwi/F2fPnpaa7ZboWtzM7O/oNJrwiYvoQ==" saltValue="TE4+Jh7VOx+hT8KBEXG3TQ==" spinCount="100000" sheet="1" selectLockedCells="1"/>
  <customSheetViews>
    <customSheetView guid="{7516BD35-1D1C-4873-9788-01FE23628BF7}" scale="130" showPageBreaks="1" view="pageLayout" topLeftCell="A45">
      <selection activeCell="A57" sqref="A57:F60"/>
      <pageMargins left="0.7" right="0.7" top="0.75" bottom="0.75" header="0.3" footer="0.3"/>
      <pageSetup orientation="portrait" horizontalDpi="1200" verticalDpi="1200" r:id="rId1"/>
    </customSheetView>
  </customSheetViews>
  <mergeCells count="8">
    <mergeCell ref="C15:E15"/>
    <mergeCell ref="C16:E16"/>
    <mergeCell ref="A1:F8"/>
    <mergeCell ref="A9:F9"/>
    <mergeCell ref="A10:F10"/>
    <mergeCell ref="C12:E12"/>
    <mergeCell ref="C13:E13"/>
    <mergeCell ref="C14:E14"/>
  </mergeCells>
  <pageMargins left="0.7" right="0.7" top="0.75" bottom="0.75" header="0.3" footer="0.3"/>
  <pageSetup orientation="portrait" horizontalDpi="1200" verticalDpi="1200" r:id="rId2"/>
  <rowBreaks count="1" manualBreakCount="1">
    <brk id="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 SHEET</vt:lpstr>
      <vt:lpstr>SUMMARY</vt:lpstr>
      <vt:lpstr>STREET</vt:lpstr>
      <vt:lpstr>SEWER</vt:lpstr>
      <vt:lpstr>STORM DRAIN</vt:lpstr>
      <vt:lpstr>GRADING</vt:lpstr>
      <vt:lpstr>STREET!Print_Area</vt:lpstr>
    </vt:vector>
  </TitlesOfParts>
  <Company>City of Anaheim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Rios</dc:creator>
  <cp:lastModifiedBy>Jacob Perea</cp:lastModifiedBy>
  <cp:lastPrinted>2021-02-26T16:19:11Z</cp:lastPrinted>
  <dcterms:created xsi:type="dcterms:W3CDTF">2019-12-16T18:43:43Z</dcterms:created>
  <dcterms:modified xsi:type="dcterms:W3CDTF">2023-03-08T22:00:29Z</dcterms:modified>
</cp:coreProperties>
</file>